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EGO\Pictures\Nueva carpeta\"/>
    </mc:Choice>
  </mc:AlternateContent>
  <xr:revisionPtr revIDLastSave="0" documentId="13_ncr:1_{34695E3F-5096-4EF1-ACA5-3B6CBBDEB79B}" xr6:coauthVersionLast="47" xr6:coauthVersionMax="47" xr10:uidLastSave="{00000000-0000-0000-0000-000000000000}"/>
  <bookViews>
    <workbookView xWindow="23880" yWindow="-120" windowWidth="24240" windowHeight="13140" tabRatio="926" xr2:uid="{00000000-000D-0000-FFFF-FFFF00000000}"/>
  </bookViews>
  <sheets>
    <sheet name="Programación" sheetId="10" r:id="rId1"/>
    <sheet name="Tabla Posiciones" sheetId="7" r:id="rId2"/>
    <sheet name="RESULTADOS" sheetId="2" r:id="rId3"/>
  </sheets>
  <definedNames>
    <definedName name="_xlnm.Print_Area" localSheetId="0">Programación!$B$1:$I$107</definedName>
    <definedName name="_xlnm.Print_Area" localSheetId="2">RESULTADOS!$B$2:$Z$34</definedName>
    <definedName name="LISTA" localSheetId="0">Programación!$D$7:$E$12</definedName>
    <definedName name="Z_3DD71D66_3D0B_4A16_A431_D0634FA9A71A_.wvu.PrintArea" localSheetId="2" hidden="1">RESULTADOS!$B$2:$Z$23</definedName>
  </definedNames>
  <calcPr calcId="191029"/>
  <customWorkbookViews>
    <customWorkbookView name="Familia Oyarzún Reis - Vista personalizada" guid="{3DD71D66-3D0B-4A16-A431-D0634FA9A71A}" mergeInterval="0" personalView="1" maximized="1" windowWidth="796" windowHeight="402" activeSheetId="2"/>
  </customWorkbookViews>
</workbook>
</file>

<file path=xl/calcChain.xml><?xml version="1.0" encoding="utf-8"?>
<calcChain xmlns="http://schemas.openxmlformats.org/spreadsheetml/2006/main">
  <c r="E87" i="10" l="1"/>
  <c r="E88" i="10"/>
  <c r="E21" i="10"/>
  <c r="D21" i="10"/>
  <c r="E20" i="10"/>
  <c r="D20" i="10"/>
  <c r="E92" i="10"/>
  <c r="E93" i="10"/>
  <c r="H88" i="10" s="1"/>
  <c r="D17" i="10"/>
  <c r="E19" i="10"/>
  <c r="D19" i="10"/>
  <c r="E18" i="10"/>
  <c r="D18" i="10"/>
  <c r="E17" i="10"/>
  <c r="E16" i="10"/>
  <c r="D16" i="10"/>
  <c r="E84" i="10"/>
  <c r="E83" i="10"/>
  <c r="E82" i="10"/>
  <c r="E81" i="10"/>
  <c r="E80" i="10"/>
  <c r="E79" i="10"/>
  <c r="E75" i="10"/>
  <c r="E74" i="10"/>
  <c r="E73" i="10"/>
  <c r="E72" i="10"/>
  <c r="E71" i="10"/>
  <c r="E70" i="10"/>
  <c r="E66" i="10"/>
  <c r="E65" i="10"/>
  <c r="E64" i="10"/>
  <c r="E63" i="10"/>
  <c r="E62" i="10"/>
  <c r="E61" i="10"/>
  <c r="E57" i="10"/>
  <c r="E56" i="10"/>
  <c r="E55" i="10"/>
  <c r="E54" i="10"/>
  <c r="E53" i="10"/>
  <c r="E52" i="10"/>
  <c r="E48" i="10"/>
  <c r="E47" i="10"/>
  <c r="E46" i="10"/>
  <c r="E45" i="10"/>
  <c r="E44" i="10"/>
  <c r="E43" i="10"/>
  <c r="E39" i="10"/>
  <c r="E38" i="10"/>
  <c r="E37" i="10"/>
  <c r="E36" i="10"/>
  <c r="E35" i="10"/>
  <c r="E34" i="10"/>
  <c r="E30" i="10"/>
  <c r="E29" i="10"/>
  <c r="E28" i="10"/>
  <c r="E100" i="10"/>
  <c r="B10" i="2"/>
  <c r="B28" i="2" s="1"/>
  <c r="B8" i="7" s="1"/>
  <c r="B9" i="2"/>
  <c r="B27" i="2" s="1"/>
  <c r="B9" i="7" s="1"/>
  <c r="D100" i="10"/>
  <c r="B11" i="2"/>
  <c r="G8" i="2" s="1"/>
  <c r="B12" i="2"/>
  <c r="I8" i="2" s="1"/>
  <c r="M28" i="2"/>
  <c r="N8" i="7" s="1"/>
  <c r="O28" i="2"/>
  <c r="G28" i="2"/>
  <c r="H8" i="7" s="1"/>
  <c r="I28" i="2"/>
  <c r="K28" i="2"/>
  <c r="G27" i="2"/>
  <c r="I27" i="2"/>
  <c r="J9" i="7" s="1"/>
  <c r="K27" i="2"/>
  <c r="K8" i="2"/>
  <c r="M27" i="2"/>
  <c r="O27" i="2"/>
  <c r="P9" i="7" s="1"/>
  <c r="G29" i="2"/>
  <c r="I29" i="2"/>
  <c r="J11" i="7" s="1"/>
  <c r="K29" i="2"/>
  <c r="M29" i="2"/>
  <c r="N11" i="7" s="1"/>
  <c r="O29" i="2"/>
  <c r="P11" i="7" s="1"/>
  <c r="G30" i="2"/>
  <c r="I30" i="2"/>
  <c r="J10" i="7" s="1"/>
  <c r="K30" i="2"/>
  <c r="M30" i="2"/>
  <c r="N10" i="7" s="1"/>
  <c r="O30" i="2"/>
  <c r="B12" i="7"/>
  <c r="B13" i="7"/>
  <c r="B14" i="7"/>
  <c r="B15" i="7"/>
  <c r="B16" i="7"/>
  <c r="B17" i="7"/>
  <c r="Q9" i="7"/>
  <c r="Q8" i="7"/>
  <c r="Q11" i="7"/>
  <c r="Q10" i="7"/>
  <c r="O9" i="7"/>
  <c r="O19" i="7" s="1"/>
  <c r="O8" i="7"/>
  <c r="O11" i="7"/>
  <c r="O10" i="7"/>
  <c r="M9" i="7"/>
  <c r="M8" i="7"/>
  <c r="M11" i="7"/>
  <c r="M10" i="7"/>
  <c r="L8" i="7"/>
  <c r="L11" i="7"/>
  <c r="L10" i="7"/>
  <c r="K9" i="7"/>
  <c r="K8" i="7"/>
  <c r="K11" i="7"/>
  <c r="K10" i="7"/>
  <c r="J8" i="7"/>
  <c r="I9" i="7"/>
  <c r="I8" i="7"/>
  <c r="I11" i="7"/>
  <c r="I10" i="7"/>
  <c r="G9" i="7"/>
  <c r="G8" i="7"/>
  <c r="G11" i="7"/>
  <c r="G10" i="7"/>
  <c r="E10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E9" i="7"/>
  <c r="E8" i="7"/>
  <c r="E11" i="7"/>
  <c r="C8" i="7"/>
  <c r="C11" i="7"/>
  <c r="C10" i="7"/>
  <c r="C12" i="7"/>
  <c r="C13" i="7"/>
  <c r="C14" i="7"/>
  <c r="C15" i="7"/>
  <c r="C16" i="7"/>
  <c r="C17" i="7"/>
  <c r="C9" i="7"/>
  <c r="K33" i="2"/>
  <c r="H11" i="7"/>
  <c r="H9" i="7"/>
  <c r="E30" i="2" l="1"/>
  <c r="M33" i="2"/>
  <c r="E27" i="2"/>
  <c r="F9" i="7" s="1"/>
  <c r="G19" i="7"/>
  <c r="L9" i="7"/>
  <c r="L19" i="7" s="1"/>
  <c r="Q30" i="2"/>
  <c r="R10" i="7" s="1"/>
  <c r="C29" i="2"/>
  <c r="D11" i="7" s="1"/>
  <c r="Q29" i="2"/>
  <c r="R11" i="7" s="1"/>
  <c r="C30" i="2"/>
  <c r="D10" i="7" s="1"/>
  <c r="K19" i="7"/>
  <c r="I19" i="7"/>
  <c r="Q19" i="7"/>
  <c r="J19" i="7"/>
  <c r="C27" i="2"/>
  <c r="M19" i="7"/>
  <c r="O33" i="2"/>
  <c r="C28" i="2"/>
  <c r="E28" i="2"/>
  <c r="F8" i="7" s="1"/>
  <c r="E19" i="7"/>
  <c r="H93" i="10"/>
  <c r="H92" i="10"/>
  <c r="H87" i="10"/>
  <c r="D105" i="10" s="1"/>
  <c r="E105" i="10"/>
  <c r="B29" i="2"/>
  <c r="B11" i="7" s="1"/>
  <c r="C8" i="2"/>
  <c r="B30" i="2"/>
  <c r="B10" i="7" s="1"/>
  <c r="F10" i="7"/>
  <c r="H10" i="7"/>
  <c r="H19" i="7" s="1"/>
  <c r="Q28" i="2"/>
  <c r="R8" i="7" s="1"/>
  <c r="G33" i="2"/>
  <c r="Q27" i="2"/>
  <c r="E8" i="2"/>
  <c r="P10" i="7"/>
  <c r="N9" i="7"/>
  <c r="N19" i="7" s="1"/>
  <c r="E29" i="2"/>
  <c r="P8" i="7"/>
  <c r="I33" i="2"/>
  <c r="S29" i="2" l="1"/>
  <c r="S30" i="2"/>
  <c r="P19" i="7"/>
  <c r="D9" i="7"/>
  <c r="S27" i="2"/>
  <c r="D8" i="7"/>
  <c r="D19" i="7" s="1"/>
  <c r="S28" i="2"/>
  <c r="R9" i="7"/>
  <c r="R19" i="7" s="1"/>
  <c r="Q33" i="2"/>
  <c r="F11" i="7"/>
  <c r="F19" i="7" s="1"/>
  <c r="E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Familia Oyarzún Reis</author>
  </authors>
  <commentList>
    <comment ref="D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Escribir aquí nombre de equipos según corresponde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Familia Oyarzún Reis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Ordenar tabla desde "nombre equipo" a "DIF"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<sst xmlns="http://schemas.openxmlformats.org/spreadsheetml/2006/main" count="112" uniqueCount="51">
  <si>
    <t>PG</t>
  </si>
  <si>
    <t>PJ</t>
  </si>
  <si>
    <t>PP</t>
  </si>
  <si>
    <t>PE</t>
  </si>
  <si>
    <t>GF</t>
  </si>
  <si>
    <t>GC</t>
  </si>
  <si>
    <t>DIF</t>
  </si>
  <si>
    <t>REND</t>
  </si>
  <si>
    <t>Equipo</t>
  </si>
  <si>
    <t>PTS</t>
  </si>
  <si>
    <t>W.O.</t>
  </si>
  <si>
    <t>TOTALES</t>
  </si>
  <si>
    <t>Por J.O.R.</t>
  </si>
  <si>
    <t>Pendientes</t>
  </si>
  <si>
    <t>Nº equipo</t>
  </si>
  <si>
    <t xml:space="preserve">Fecha </t>
  </si>
  <si>
    <t>Partido</t>
  </si>
  <si>
    <t xml:space="preserve">Hora </t>
  </si>
  <si>
    <t>Cancha</t>
  </si>
  <si>
    <t>Turno</t>
  </si>
  <si>
    <t>Fecha</t>
  </si>
  <si>
    <t>Observaciones</t>
  </si>
  <si>
    <t>FINALES</t>
  </si>
  <si>
    <t>1A</t>
  </si>
  <si>
    <t>2B</t>
  </si>
  <si>
    <t>G1</t>
  </si>
  <si>
    <t>P1</t>
  </si>
  <si>
    <t>G2</t>
  </si>
  <si>
    <t>P2</t>
  </si>
  <si>
    <t>Equipos</t>
  </si>
  <si>
    <t>Result</t>
  </si>
  <si>
    <t xml:space="preserve">Result </t>
  </si>
  <si>
    <t>14.30</t>
  </si>
  <si>
    <t>16.00</t>
  </si>
  <si>
    <t>Veterin.</t>
  </si>
  <si>
    <t>Antumapu</t>
  </si>
  <si>
    <t>Torneo deportivo 4 equipos</t>
  </si>
  <si>
    <t>3º y 4º</t>
  </si>
  <si>
    <t>FINAL</t>
  </si>
  <si>
    <t>EQUIPOS FINAL</t>
  </si>
  <si>
    <t>EQUIPOS 3º Y 4º</t>
  </si>
  <si>
    <t>RESULTADOS TORNEO 4</t>
  </si>
  <si>
    <t>POSICIONES TORNEO 4</t>
  </si>
  <si>
    <t>Equipo 1</t>
  </si>
  <si>
    <t>Equipo 2</t>
  </si>
  <si>
    <t>Equipo 3</t>
  </si>
  <si>
    <t>Equipo 4</t>
  </si>
  <si>
    <t>Cancha 1</t>
  </si>
  <si>
    <t>Cancha 2</t>
  </si>
  <si>
    <t>Cancha 3</t>
  </si>
  <si>
    <t>Cancha4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</si>
</sst>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2"/>
      <name val="Arial"/>
      <family val="2"/>
    </font>
    <font>
      <b/>
      <sz val="10"/>
      <color indexed="60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name val="Verdana"/>
      <family val="2"/>
    </font>
    <font>
      <b/>
      <sz val="10"/>
      <color indexed="9"/>
      <name val="Papyrus"/>
      <family val="4"/>
    </font>
    <font>
      <sz val="10"/>
      <name val="Arial"/>
      <family val="2"/>
    </font>
    <font>
      <b/>
      <u/>
      <sz val="10"/>
      <color indexed="40"/>
      <name val="Arial"/>
      <family val="2"/>
    </font>
    <font>
      <b/>
      <sz val="11"/>
      <color indexed="54"/>
      <name val="Arial"/>
      <family val="2"/>
    </font>
    <font>
      <b/>
      <sz val="10"/>
      <color indexed="54"/>
      <name val="Arial"/>
      <family val="2"/>
    </font>
    <font>
      <u/>
      <sz val="8"/>
      <color indexed="12"/>
      <name val="Arial"/>
      <family val="2"/>
    </font>
    <font>
      <u/>
      <sz val="9"/>
      <color indexed="12"/>
      <name val="Arial"/>
      <family val="2"/>
    </font>
    <font>
      <b/>
      <u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9"/>
      <name val="Arial"/>
      <family val="2"/>
    </font>
    <font>
      <sz val="10"/>
      <name val="Arial"/>
      <family val="2"/>
    </font>
    <font>
      <b/>
      <sz val="10"/>
      <color indexed="9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60"/>
      <name val="Berlin Sans FB Dem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6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0" xfId="0" applyFont="1"/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8" fillId="0" borderId="0" xfId="1" applyFont="1" applyAlignment="1" applyProtection="1"/>
    <xf numFmtId="0" fontId="22" fillId="0" borderId="0" xfId="0" applyFont="1"/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6" fillId="0" borderId="0" xfId="0" applyFont="1"/>
    <xf numFmtId="0" fontId="23" fillId="2" borderId="0" xfId="0" applyFont="1" applyFill="1"/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righ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3" fillId="5" borderId="0" xfId="0" applyFont="1" applyFill="1"/>
    <xf numFmtId="0" fontId="23" fillId="6" borderId="0" xfId="0" applyFont="1" applyFill="1"/>
    <xf numFmtId="0" fontId="11" fillId="0" borderId="0" xfId="0" applyFont="1" applyAlignment="1">
      <alignment horizontal="center" vertical="top" wrapText="1"/>
    </xf>
    <xf numFmtId="0" fontId="24" fillId="0" borderId="0" xfId="1" applyFont="1" applyFill="1" applyAlignment="1" applyProtection="1">
      <alignment horizontal="left"/>
    </xf>
    <xf numFmtId="0" fontId="25" fillId="0" borderId="0" xfId="1" applyFont="1" applyFill="1" applyAlignment="1" applyProtection="1">
      <alignment horizontal="right"/>
    </xf>
    <xf numFmtId="0" fontId="4" fillId="0" borderId="0" xfId="0" applyFont="1" applyAlignment="1">
      <alignment horizontal="right"/>
    </xf>
    <xf numFmtId="0" fontId="16" fillId="2" borderId="26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7" borderId="15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/>
    </xf>
    <xf numFmtId="0" fontId="16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16" fillId="0" borderId="3" xfId="0" applyFont="1" applyBorder="1"/>
    <xf numFmtId="0" fontId="16" fillId="0" borderId="1" xfId="0" applyFont="1" applyBorder="1"/>
    <xf numFmtId="9" fontId="16" fillId="0" borderId="4" xfId="2" applyFont="1" applyBorder="1"/>
    <xf numFmtId="0" fontId="16" fillId="0" borderId="5" xfId="0" applyFont="1" applyBorder="1"/>
    <xf numFmtId="0" fontId="16" fillId="0" borderId="0" xfId="0" applyFont="1"/>
    <xf numFmtId="9" fontId="16" fillId="0" borderId="6" xfId="2" applyFont="1" applyBorder="1"/>
    <xf numFmtId="0" fontId="16" fillId="0" borderId="7" xfId="0" applyFont="1" applyBorder="1"/>
    <xf numFmtId="0" fontId="16" fillId="0" borderId="8" xfId="0" applyFont="1" applyBorder="1"/>
    <xf numFmtId="9" fontId="16" fillId="0" borderId="9" xfId="2" applyFont="1" applyBorder="1"/>
    <xf numFmtId="0" fontId="16" fillId="0" borderId="30" xfId="0" applyFont="1" applyBorder="1"/>
    <xf numFmtId="0" fontId="16" fillId="0" borderId="2" xfId="0" applyFont="1" applyBorder="1"/>
    <xf numFmtId="0" fontId="16" fillId="0" borderId="10" xfId="0" applyFont="1" applyBorder="1"/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/>
    <xf numFmtId="0" fontId="19" fillId="0" borderId="0" xfId="1" applyFont="1" applyFill="1" applyAlignment="1" applyProtection="1">
      <alignment horizontal="right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3" fillId="0" borderId="0" xfId="1" applyFill="1" applyAlignment="1" applyProtection="1">
      <alignment horizontal="right"/>
    </xf>
    <xf numFmtId="0" fontId="17" fillId="0" borderId="0" xfId="1" applyFont="1" applyFill="1" applyAlignment="1" applyProtection="1">
      <alignment horizontal="left"/>
    </xf>
    <xf numFmtId="0" fontId="7" fillId="0" borderId="0" xfId="0" applyFont="1"/>
    <xf numFmtId="20" fontId="16" fillId="0" borderId="0" xfId="0" applyNumberFormat="1" applyFont="1"/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34" xfId="0" applyFont="1" applyBorder="1"/>
    <xf numFmtId="20" fontId="31" fillId="0" borderId="34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16" fontId="31" fillId="0" borderId="35" xfId="0" applyNumberFormat="1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7" xfId="0" applyFont="1" applyBorder="1"/>
    <xf numFmtId="20" fontId="31" fillId="0" borderId="37" xfId="0" applyNumberFormat="1" applyFont="1" applyBorder="1" applyAlignment="1">
      <alignment horizontal="center"/>
    </xf>
    <xf numFmtId="49" fontId="31" fillId="0" borderId="37" xfId="0" applyNumberFormat="1" applyFont="1" applyBorder="1" applyAlignment="1">
      <alignment horizontal="center"/>
    </xf>
    <xf numFmtId="16" fontId="31" fillId="0" borderId="38" xfId="0" applyNumberFormat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40" xfId="0" applyFont="1" applyBorder="1" applyAlignment="1">
      <alignment horizontal="center"/>
    </xf>
    <xf numFmtId="0" fontId="31" fillId="0" borderId="40" xfId="0" applyFont="1" applyBorder="1"/>
    <xf numFmtId="20" fontId="31" fillId="0" borderId="40" xfId="0" applyNumberFormat="1" applyFont="1" applyBorder="1" applyAlignment="1">
      <alignment horizontal="center"/>
    </xf>
    <xf numFmtId="16" fontId="31" fillId="0" borderId="41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1" fillId="0" borderId="42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43" xfId="0" applyFont="1" applyBorder="1"/>
    <xf numFmtId="20" fontId="31" fillId="0" borderId="43" xfId="0" applyNumberFormat="1" applyFont="1" applyBorder="1"/>
    <xf numFmtId="20" fontId="31" fillId="0" borderId="0" xfId="0" applyNumberFormat="1" applyFont="1"/>
    <xf numFmtId="0" fontId="31" fillId="0" borderId="6" xfId="0" applyFont="1" applyBorder="1"/>
    <xf numFmtId="0" fontId="31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45" xfId="0" applyFont="1" applyBorder="1"/>
    <xf numFmtId="20" fontId="31" fillId="0" borderId="45" xfId="0" applyNumberFormat="1" applyFont="1" applyBorder="1"/>
    <xf numFmtId="20" fontId="31" fillId="0" borderId="8" xfId="0" applyNumberFormat="1" applyFont="1" applyBorder="1"/>
    <xf numFmtId="0" fontId="31" fillId="0" borderId="9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31" fillId="8" borderId="3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center"/>
    </xf>
    <xf numFmtId="0" fontId="31" fillId="8" borderId="1" xfId="0" applyFont="1" applyFill="1" applyBorder="1" applyAlignment="1">
      <alignment horizontal="right"/>
    </xf>
    <xf numFmtId="18" fontId="31" fillId="8" borderId="1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8" borderId="5" xfId="0" applyFont="1" applyFill="1" applyBorder="1" applyAlignment="1">
      <alignment horizontal="center"/>
    </xf>
    <xf numFmtId="0" fontId="31" fillId="8" borderId="0" xfId="0" applyFont="1" applyFill="1" applyAlignment="1">
      <alignment horizontal="center"/>
    </xf>
    <xf numFmtId="18" fontId="31" fillId="8" borderId="0" xfId="0" applyNumberFormat="1" applyFont="1" applyFill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47" xfId="0" applyFont="1" applyBorder="1"/>
    <xf numFmtId="20" fontId="31" fillId="0" borderId="47" xfId="0" applyNumberFormat="1" applyFont="1" applyBorder="1"/>
    <xf numFmtId="20" fontId="31" fillId="0" borderId="1" xfId="0" applyNumberFormat="1" applyFont="1" applyBorder="1"/>
    <xf numFmtId="0" fontId="31" fillId="0" borderId="4" xfId="0" applyFont="1" applyBorder="1"/>
    <xf numFmtId="0" fontId="31" fillId="2" borderId="0" xfId="0" applyFont="1" applyFill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5" xfId="0" applyFont="1" applyBorder="1"/>
    <xf numFmtId="0" fontId="31" fillId="2" borderId="0" xfId="0" applyFont="1" applyFill="1" applyAlignment="1">
      <alignment horizontal="right"/>
    </xf>
    <xf numFmtId="0" fontId="31" fillId="0" borderId="41" xfId="0" applyFont="1" applyBorder="1"/>
    <xf numFmtId="16" fontId="32" fillId="2" borderId="0" xfId="0" applyNumberFormat="1" applyFont="1" applyFill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5" fillId="9" borderId="11" xfId="0" applyFont="1" applyFill="1" applyBorder="1" applyAlignment="1">
      <alignment horizontal="right"/>
    </xf>
    <xf numFmtId="0" fontId="35" fillId="9" borderId="12" xfId="0" applyFont="1" applyFill="1" applyBorder="1" applyAlignment="1">
      <alignment horizontal="right"/>
    </xf>
    <xf numFmtId="0" fontId="35" fillId="9" borderId="48" xfId="0" applyFont="1" applyFill="1" applyBorder="1" applyAlignment="1">
      <alignment horizontal="right"/>
    </xf>
    <xf numFmtId="0" fontId="35" fillId="9" borderId="3" xfId="0" applyFont="1" applyFill="1" applyBorder="1" applyAlignment="1">
      <alignment horizontal="center"/>
    </xf>
    <xf numFmtId="0" fontId="35" fillId="9" borderId="4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center"/>
    </xf>
    <xf numFmtId="16" fontId="35" fillId="9" borderId="1" xfId="0" applyNumberFormat="1" applyFont="1" applyFill="1" applyBorder="1" applyAlignment="1">
      <alignment horizontal="center"/>
    </xf>
    <xf numFmtId="0" fontId="35" fillId="9" borderId="1" xfId="0" applyFont="1" applyFill="1" applyBorder="1" applyAlignment="1">
      <alignment horizontal="right"/>
    </xf>
    <xf numFmtId="18" fontId="35" fillId="9" borderId="1" xfId="0" applyNumberFormat="1" applyFont="1" applyFill="1" applyBorder="1" applyAlignment="1">
      <alignment horizontal="center"/>
    </xf>
    <xf numFmtId="0" fontId="35" fillId="9" borderId="5" xfId="0" applyFont="1" applyFill="1" applyBorder="1" applyAlignment="1">
      <alignment horizontal="center"/>
    </xf>
    <xf numFmtId="0" fontId="35" fillId="9" borderId="0" xfId="0" applyFont="1" applyFill="1" applyAlignment="1">
      <alignment horizontal="center"/>
    </xf>
    <xf numFmtId="18" fontId="35" fillId="9" borderId="0" xfId="0" applyNumberFormat="1" applyFont="1" applyFill="1" applyAlignment="1">
      <alignment horizontal="center"/>
    </xf>
    <xf numFmtId="0" fontId="35" fillId="9" borderId="6" xfId="0" applyFont="1" applyFill="1" applyBorder="1" applyAlignment="1">
      <alignment horizontal="center"/>
    </xf>
    <xf numFmtId="0" fontId="35" fillId="9" borderId="1" xfId="0" applyFont="1" applyFill="1" applyBorder="1" applyAlignment="1">
      <alignment horizontal="left"/>
    </xf>
    <xf numFmtId="0" fontId="36" fillId="9" borderId="0" xfId="0" applyFont="1" applyFill="1"/>
    <xf numFmtId="0" fontId="35" fillId="9" borderId="11" xfId="0" applyFont="1" applyFill="1" applyBorder="1" applyAlignment="1">
      <alignment horizontal="center"/>
    </xf>
    <xf numFmtId="0" fontId="5" fillId="10" borderId="30" xfId="0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0" fontId="4" fillId="10" borderId="6" xfId="0" applyFont="1" applyFill="1" applyBorder="1" applyAlignment="1">
      <alignment horizontal="right"/>
    </xf>
    <xf numFmtId="0" fontId="27" fillId="10" borderId="0" xfId="0" applyFont="1" applyFill="1" applyAlignment="1">
      <alignment horizontal="right"/>
    </xf>
    <xf numFmtId="0" fontId="4" fillId="10" borderId="0" xfId="0" applyFont="1" applyFill="1" applyAlignment="1">
      <alignment horizontal="right"/>
    </xf>
    <xf numFmtId="0" fontId="31" fillId="9" borderId="30" xfId="0" applyFont="1" applyFill="1" applyBorder="1"/>
    <xf numFmtId="20" fontId="16" fillId="9" borderId="2" xfId="0" applyNumberFormat="1" applyFont="1" applyFill="1" applyBorder="1"/>
    <xf numFmtId="0" fontId="16" fillId="9" borderId="2" xfId="0" applyFont="1" applyFill="1" applyBorder="1"/>
    <xf numFmtId="0" fontId="23" fillId="9" borderId="2" xfId="0" applyFont="1" applyFill="1" applyBorder="1"/>
    <xf numFmtId="0" fontId="23" fillId="9" borderId="10" xfId="0" applyFont="1" applyFill="1" applyBorder="1"/>
    <xf numFmtId="0" fontId="35" fillId="9" borderId="30" xfId="0" applyFont="1" applyFill="1" applyBorder="1" applyAlignment="1">
      <alignment horizontal="center"/>
    </xf>
    <xf numFmtId="0" fontId="35" fillId="9" borderId="10" xfId="0" applyFont="1" applyFill="1" applyBorder="1" applyAlignment="1">
      <alignment horizontal="center"/>
    </xf>
    <xf numFmtId="0" fontId="36" fillId="9" borderId="10" xfId="0" applyFont="1" applyFill="1" applyBorder="1" applyAlignment="1">
      <alignment horizontal="center"/>
    </xf>
    <xf numFmtId="0" fontId="34" fillId="9" borderId="30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4" fillId="9" borderId="10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3" fillId="9" borderId="0" xfId="0" applyFont="1" applyFill="1" applyAlignment="1">
      <alignment horizontal="center" vertical="center"/>
    </xf>
    <xf numFmtId="0" fontId="35" fillId="9" borderId="3" xfId="0" applyFont="1" applyFill="1" applyBorder="1" applyAlignment="1">
      <alignment horizontal="center"/>
    </xf>
    <xf numFmtId="0" fontId="35" fillId="9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133350</xdr:colOff>
      <xdr:row>3</xdr:row>
      <xdr:rowOff>200025</xdr:rowOff>
    </xdr:to>
    <xdr:sp macro="" textlink="">
      <xdr:nvSpPr>
        <xdr:cNvPr id="10259" name="Text Box 2">
          <a:extLst>
            <a:ext uri="{FF2B5EF4-FFF2-40B4-BE49-F238E27FC236}">
              <a16:creationId xmlns:a16="http://schemas.microsoft.com/office/drawing/2014/main" id="{52BAB456-A64D-4338-B058-41FA0C3BAC30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209550</xdr:rowOff>
    </xdr:from>
    <xdr:to>
      <xdr:col>3</xdr:col>
      <xdr:colOff>123825</xdr:colOff>
      <xdr:row>1</xdr:row>
      <xdr:rowOff>409575</xdr:rowOff>
    </xdr:to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73E1F615-73FC-494C-9B4A-95FC714C2B93}"/>
            </a:ext>
          </a:extLst>
        </xdr:cNvPr>
        <xdr:cNvSpPr txBox="1">
          <a:spLocks noChangeArrowheads="1"/>
        </xdr:cNvSpPr>
      </xdr:nvSpPr>
      <xdr:spPr bwMode="auto">
        <a:xfrm>
          <a:off x="2028825" y="37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200025</xdr:rowOff>
    </xdr:to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7E485095-A9B1-426F-A0C3-73C60BE71DD2}"/>
            </a:ext>
          </a:extLst>
        </xdr:cNvPr>
        <xdr:cNvSpPr txBox="1">
          <a:spLocks noChangeArrowheads="1"/>
        </xdr:cNvSpPr>
      </xdr:nvSpPr>
      <xdr:spPr bwMode="auto">
        <a:xfrm>
          <a:off x="819150" y="16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</xdr:row>
      <xdr:rowOff>0</xdr:rowOff>
    </xdr:from>
    <xdr:to>
      <xdr:col>3</xdr:col>
      <xdr:colOff>152400</xdr:colOff>
      <xdr:row>5</xdr:row>
      <xdr:rowOff>28575</xdr:rowOff>
    </xdr:to>
    <xdr:sp macro="" textlink="">
      <xdr:nvSpPr>
        <xdr:cNvPr id="13313" name="Text Box 7">
          <a:extLst>
            <a:ext uri="{FF2B5EF4-FFF2-40B4-BE49-F238E27FC236}">
              <a16:creationId xmlns:a16="http://schemas.microsoft.com/office/drawing/2014/main" id="{8FB1BC78-BBAC-4757-AA35-7B4CF5E682F1}"/>
            </a:ext>
          </a:extLst>
        </xdr:cNvPr>
        <xdr:cNvSpPr txBox="1">
          <a:spLocks noChangeArrowheads="1"/>
        </xdr:cNvSpPr>
      </xdr:nvSpPr>
      <xdr:spPr bwMode="auto">
        <a:xfrm>
          <a:off x="2981325" y="752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1</xdr:row>
      <xdr:rowOff>209550</xdr:rowOff>
    </xdr:from>
    <xdr:to>
      <xdr:col>3</xdr:col>
      <xdr:colOff>123825</xdr:colOff>
      <xdr:row>1</xdr:row>
      <xdr:rowOff>409575</xdr:rowOff>
    </xdr:to>
    <xdr:sp macro="" textlink="">
      <xdr:nvSpPr>
        <xdr:cNvPr id="13314" name="Text Box 7">
          <a:extLst>
            <a:ext uri="{FF2B5EF4-FFF2-40B4-BE49-F238E27FC236}">
              <a16:creationId xmlns:a16="http://schemas.microsoft.com/office/drawing/2014/main" id="{F46CF61A-A41D-4C1E-BBA3-76AD833EFBB5}"/>
            </a:ext>
          </a:extLst>
        </xdr:cNvPr>
        <xdr:cNvSpPr txBox="1">
          <a:spLocks noChangeArrowheads="1"/>
        </xdr:cNvSpPr>
      </xdr:nvSpPr>
      <xdr:spPr bwMode="auto">
        <a:xfrm>
          <a:off x="2952750" y="37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1</xdr:row>
      <xdr:rowOff>209550</xdr:rowOff>
    </xdr:from>
    <xdr:to>
      <xdr:col>3</xdr:col>
      <xdr:colOff>123825</xdr:colOff>
      <xdr:row>1</xdr:row>
      <xdr:rowOff>409575</xdr:rowOff>
    </xdr:to>
    <xdr:sp macro="" textlink="">
      <xdr:nvSpPr>
        <xdr:cNvPr id="13315" name="Text Box 2">
          <a:extLst>
            <a:ext uri="{FF2B5EF4-FFF2-40B4-BE49-F238E27FC236}">
              <a16:creationId xmlns:a16="http://schemas.microsoft.com/office/drawing/2014/main" id="{B9EA3CC7-29A9-437D-8E8D-5199BC11A5C1}"/>
            </a:ext>
          </a:extLst>
        </xdr:cNvPr>
        <xdr:cNvSpPr txBox="1">
          <a:spLocks noChangeArrowheads="1"/>
        </xdr:cNvSpPr>
      </xdr:nvSpPr>
      <xdr:spPr bwMode="auto">
        <a:xfrm>
          <a:off x="2952750" y="371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133350</xdr:colOff>
      <xdr:row>1</xdr:row>
      <xdr:rowOff>200025</xdr:rowOff>
    </xdr:to>
    <xdr:sp macro="" textlink="">
      <xdr:nvSpPr>
        <xdr:cNvPr id="13316" name="Text Box 2">
          <a:extLst>
            <a:ext uri="{FF2B5EF4-FFF2-40B4-BE49-F238E27FC236}">
              <a16:creationId xmlns:a16="http://schemas.microsoft.com/office/drawing/2014/main" id="{2E42945F-F27D-4F20-B24E-20A51BF3D3C6}"/>
            </a:ext>
          </a:extLst>
        </xdr:cNvPr>
        <xdr:cNvSpPr txBox="1">
          <a:spLocks noChangeArrowheads="1"/>
        </xdr:cNvSpPr>
      </xdr:nvSpPr>
      <xdr:spPr bwMode="auto">
        <a:xfrm>
          <a:off x="819150" y="16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/>
  <dimension ref="B1:R121"/>
  <sheetViews>
    <sheetView showGridLines="0" tabSelected="1" topLeftCell="A4" workbookViewId="0">
      <selection activeCell="H17" sqref="H17"/>
    </sheetView>
  </sheetViews>
  <sheetFormatPr baseColWidth="10" defaultRowHeight="12.75" x14ac:dyDescent="0.2"/>
  <cols>
    <col min="1" max="1" width="11.42578125" style="28"/>
    <col min="2" max="2" width="8.42578125" style="88" customWidth="1"/>
    <col min="3" max="3" width="11.5703125" style="88" customWidth="1"/>
    <col min="4" max="4" width="16.7109375" style="28" customWidth="1"/>
    <col min="5" max="5" width="16.28515625" style="28" customWidth="1"/>
    <col min="6" max="6" width="7.28515625" style="28" customWidth="1"/>
    <col min="7" max="7" width="17.140625" style="28" customWidth="1"/>
    <col min="8" max="8" width="17.28515625" style="28" customWidth="1"/>
    <col min="9" max="9" width="12.42578125" style="28" customWidth="1"/>
    <col min="10" max="10" width="12.85546875" style="28" customWidth="1"/>
    <col min="11" max="16384" width="11.42578125" style="28"/>
  </cols>
  <sheetData>
    <row r="1" spans="2:18" ht="24.75" hidden="1" customHeight="1" x14ac:dyDescent="0.2">
      <c r="B1" s="93"/>
      <c r="C1" s="8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2:18" ht="78" hidden="1" customHeight="1" x14ac:dyDescent="0.2">
      <c r="B2" s="9"/>
      <c r="C2" s="89"/>
      <c r="D2" s="9"/>
      <c r="E2" s="9"/>
      <c r="F2" s="84"/>
      <c r="G2" s="84"/>
      <c r="H2" s="91"/>
      <c r="I2" s="98"/>
      <c r="J2" s="84"/>
      <c r="K2" s="9"/>
      <c r="L2" s="84"/>
      <c r="M2" s="9"/>
      <c r="N2" s="9"/>
      <c r="O2" s="9"/>
      <c r="P2" s="9"/>
      <c r="Q2" s="9"/>
      <c r="R2" s="9"/>
    </row>
    <row r="3" spans="2:18" s="29" customFormat="1" ht="18.75" hidden="1" x14ac:dyDescent="0.45">
      <c r="B3" s="9"/>
      <c r="C3" s="89"/>
      <c r="D3" s="55"/>
      <c r="E3" s="94"/>
      <c r="F3" s="85"/>
      <c r="G3" s="85"/>
      <c r="H3" s="91"/>
      <c r="I3" s="98"/>
      <c r="J3" s="85"/>
      <c r="K3" s="9"/>
      <c r="L3" s="85"/>
      <c r="M3" s="9"/>
      <c r="N3" s="9"/>
      <c r="O3" s="9"/>
      <c r="P3" s="53"/>
      <c r="Q3" s="9"/>
      <c r="R3" s="54"/>
    </row>
    <row r="4" spans="2:18" s="29" customFormat="1" ht="19.5" thickBot="1" x14ac:dyDescent="0.5">
      <c r="B4" s="9"/>
      <c r="C4" s="89"/>
      <c r="D4" s="55"/>
      <c r="E4" s="94"/>
      <c r="F4" s="85"/>
      <c r="G4" s="85"/>
      <c r="H4" s="91"/>
      <c r="I4" s="98"/>
      <c r="J4" s="85"/>
      <c r="K4" s="9"/>
      <c r="L4" s="85"/>
      <c r="M4" s="9"/>
      <c r="N4" s="9"/>
      <c r="O4" s="9"/>
      <c r="P4" s="53"/>
      <c r="Q4" s="9"/>
      <c r="R4" s="54"/>
    </row>
    <row r="5" spans="2:18" ht="38.25" customHeight="1" thickBot="1" x14ac:dyDescent="0.25">
      <c r="B5" s="191" t="s">
        <v>36</v>
      </c>
      <c r="C5" s="192"/>
      <c r="D5" s="192"/>
      <c r="E5" s="192"/>
      <c r="F5" s="192"/>
      <c r="G5" s="192"/>
      <c r="H5" s="192"/>
      <c r="I5" s="193"/>
      <c r="J5" s="54"/>
      <c r="K5" s="9"/>
      <c r="L5" s="84"/>
      <c r="M5" s="9"/>
      <c r="N5" s="9"/>
      <c r="O5" s="9"/>
      <c r="P5" s="9"/>
      <c r="Q5" s="9"/>
    </row>
    <row r="6" spans="2:18" ht="13.5" thickBot="1" x14ac:dyDescent="0.25">
      <c r="B6" s="30"/>
      <c r="C6" s="30"/>
      <c r="D6" s="30"/>
      <c r="E6" s="30"/>
      <c r="F6" s="30"/>
      <c r="G6" s="30"/>
      <c r="H6" s="30"/>
      <c r="I6" s="30"/>
    </row>
    <row r="7" spans="2:18" ht="13.5" thickBot="1" x14ac:dyDescent="0.25">
      <c r="B7" s="86"/>
      <c r="C7" s="165" t="s">
        <v>14</v>
      </c>
      <c r="D7" s="188" t="s">
        <v>8</v>
      </c>
      <c r="E7" s="194"/>
      <c r="F7" s="189"/>
    </row>
    <row r="8" spans="2:18" x14ac:dyDescent="0.2">
      <c r="B8" s="86"/>
      <c r="C8" s="95">
        <v>1</v>
      </c>
      <c r="D8" s="195" t="s">
        <v>43</v>
      </c>
      <c r="E8" s="196"/>
      <c r="F8" s="197"/>
    </row>
    <row r="9" spans="2:18" x14ac:dyDescent="0.2">
      <c r="B9" s="87"/>
      <c r="C9" s="96">
        <v>2</v>
      </c>
      <c r="D9" s="198" t="s">
        <v>44</v>
      </c>
      <c r="E9" s="199"/>
      <c r="F9" s="200"/>
    </row>
    <row r="10" spans="2:18" x14ac:dyDescent="0.2">
      <c r="B10" s="87"/>
      <c r="C10" s="96">
        <v>3</v>
      </c>
      <c r="D10" s="198" t="s">
        <v>45</v>
      </c>
      <c r="E10" s="199"/>
      <c r="F10" s="200"/>
      <c r="G10" s="101"/>
      <c r="H10" s="73"/>
      <c r="I10" s="101"/>
      <c r="J10" s="101"/>
      <c r="K10" s="73"/>
    </row>
    <row r="11" spans="2:18" ht="13.5" thickBot="1" x14ac:dyDescent="0.25">
      <c r="B11" s="87"/>
      <c r="C11" s="97">
        <v>4</v>
      </c>
      <c r="D11" s="201" t="s">
        <v>46</v>
      </c>
      <c r="E11" s="202"/>
      <c r="F11" s="203"/>
      <c r="G11" s="101"/>
      <c r="H11" s="73"/>
      <c r="I11" s="101"/>
      <c r="J11" s="101"/>
      <c r="K11" s="73"/>
    </row>
    <row r="12" spans="2:18" x14ac:dyDescent="0.2">
      <c r="B12" s="87"/>
      <c r="C12" s="87"/>
      <c r="D12" s="86"/>
      <c r="E12" s="30"/>
      <c r="F12" s="30"/>
      <c r="G12" s="30"/>
      <c r="H12" s="30"/>
      <c r="I12" s="30"/>
    </row>
    <row r="13" spans="2:18" ht="13.5" thickBot="1" x14ac:dyDescent="0.25">
      <c r="B13" s="87"/>
      <c r="C13" s="87"/>
      <c r="D13" s="30"/>
      <c r="E13" s="30"/>
      <c r="F13" s="30"/>
      <c r="G13" s="30"/>
      <c r="H13" s="30"/>
      <c r="I13" s="30"/>
    </row>
    <row r="14" spans="2:18" x14ac:dyDescent="0.2">
      <c r="B14" s="165"/>
      <c r="C14" s="167"/>
      <c r="D14" s="168"/>
      <c r="E14" s="169"/>
      <c r="F14" s="170"/>
      <c r="G14" s="167"/>
      <c r="H14" s="167"/>
      <c r="I14" s="166"/>
      <c r="J14" s="84"/>
    </row>
    <row r="15" spans="2:18" ht="13.5" thickBot="1" x14ac:dyDescent="0.25">
      <c r="B15" s="171"/>
      <c r="C15" s="172"/>
      <c r="D15" s="172" t="s">
        <v>16</v>
      </c>
      <c r="E15" s="172"/>
      <c r="F15" s="173" t="s">
        <v>17</v>
      </c>
      <c r="G15" s="172" t="s">
        <v>18</v>
      </c>
      <c r="H15" s="172" t="s">
        <v>19</v>
      </c>
      <c r="I15" s="174" t="s">
        <v>20</v>
      </c>
      <c r="J15" s="119"/>
    </row>
    <row r="16" spans="2:18" ht="15" customHeight="1" x14ac:dyDescent="0.2">
      <c r="B16" s="102">
        <v>1</v>
      </c>
      <c r="C16" s="103">
        <v>2</v>
      </c>
      <c r="D16" s="104" t="str">
        <f>VLOOKUP(B16,$C$8:$D$11,2)</f>
        <v>Equipo 1</v>
      </c>
      <c r="E16" s="104" t="str">
        <f>VLOOKUP(C16,$C$8:$D$11,2)</f>
        <v>Equipo 2</v>
      </c>
      <c r="F16" s="105" t="s">
        <v>32</v>
      </c>
      <c r="G16" s="103" t="s">
        <v>47</v>
      </c>
      <c r="H16" s="106"/>
      <c r="I16" s="107">
        <v>45971</v>
      </c>
      <c r="J16" s="120"/>
    </row>
    <row r="17" spans="2:15" ht="13.5" thickBot="1" x14ac:dyDescent="0.25">
      <c r="B17" s="108">
        <v>3</v>
      </c>
      <c r="C17" s="109">
        <v>4</v>
      </c>
      <c r="D17" s="110" t="str">
        <f>VLOOKUP(B17,$C$8:$D$11,"2")</f>
        <v>Equipo 3</v>
      </c>
      <c r="E17" s="110" t="str">
        <f>VLOOKUP(C17,$C$8:$D$11,2)</f>
        <v>Equipo 4</v>
      </c>
      <c r="F17" s="111" t="s">
        <v>33</v>
      </c>
      <c r="G17" s="109" t="s">
        <v>48</v>
      </c>
      <c r="H17" s="112"/>
      <c r="I17" s="113">
        <v>45971</v>
      </c>
      <c r="J17" s="120"/>
    </row>
    <row r="18" spans="2:15" ht="15" customHeight="1" x14ac:dyDescent="0.2">
      <c r="B18" s="102">
        <v>1</v>
      </c>
      <c r="C18" s="103">
        <v>3</v>
      </c>
      <c r="D18" s="104" t="str">
        <f>VLOOKUP(B18,$C$8:$D$11,2)</f>
        <v>Equipo 1</v>
      </c>
      <c r="E18" s="104" t="str">
        <f>VLOOKUP(C18,$C$8:$D$11,2)</f>
        <v>Equipo 3</v>
      </c>
      <c r="F18" s="105" t="s">
        <v>33</v>
      </c>
      <c r="G18" s="103" t="s">
        <v>49</v>
      </c>
      <c r="H18" s="105"/>
      <c r="I18" s="107">
        <v>45972</v>
      </c>
      <c r="J18" s="120"/>
    </row>
    <row r="19" spans="2:15" ht="15" customHeight="1" thickBot="1" x14ac:dyDescent="0.25">
      <c r="B19" s="108">
        <v>2</v>
      </c>
      <c r="C19" s="109">
        <v>4</v>
      </c>
      <c r="D19" s="110" t="str">
        <f>VLOOKUP(B19,$C$8:$D$11,2)</f>
        <v>Equipo 2</v>
      </c>
      <c r="E19" s="110" t="str">
        <f>VLOOKUP(C19,$C$8:$D$11,2)</f>
        <v>Equipo 4</v>
      </c>
      <c r="F19" s="111" t="s">
        <v>32</v>
      </c>
      <c r="G19" s="109" t="s">
        <v>50</v>
      </c>
      <c r="H19" s="111"/>
      <c r="I19" s="113">
        <v>45972</v>
      </c>
      <c r="J19" s="120"/>
    </row>
    <row r="20" spans="2:15" x14ac:dyDescent="0.2">
      <c r="B20" s="102">
        <v>1</v>
      </c>
      <c r="C20" s="103">
        <v>4</v>
      </c>
      <c r="D20" s="104" t="str">
        <f>VLOOKUP(B20,$C$8:$D$11,2)</f>
        <v>Equipo 1</v>
      </c>
      <c r="E20" s="104" t="str">
        <f>VLOOKUP(C20,$C$8:$D$11,2)</f>
        <v>Equipo 4</v>
      </c>
      <c r="F20" s="105" t="s">
        <v>33</v>
      </c>
      <c r="G20" s="103" t="s">
        <v>47</v>
      </c>
      <c r="H20" s="105"/>
      <c r="I20" s="107">
        <v>45973</v>
      </c>
    </row>
    <row r="21" spans="2:15" ht="13.5" thickBot="1" x14ac:dyDescent="0.25">
      <c r="B21" s="114">
        <v>2</v>
      </c>
      <c r="C21" s="115">
        <v>3</v>
      </c>
      <c r="D21" s="116" t="str">
        <f>VLOOKUP(B21,$C$8:$D$11,2)</f>
        <v>Equipo 2</v>
      </c>
      <c r="E21" s="116" t="str">
        <f>VLOOKUP(C21,$C$8:$D$11,2)</f>
        <v>Equipo 3</v>
      </c>
      <c r="F21" s="117" t="s">
        <v>32</v>
      </c>
      <c r="G21" s="115" t="s">
        <v>48</v>
      </c>
      <c r="H21" s="117"/>
      <c r="I21" s="118">
        <v>45973</v>
      </c>
      <c r="J21" s="120"/>
      <c r="K21" s="101"/>
      <c r="L21" s="101"/>
      <c r="M21" s="73"/>
      <c r="N21" s="101"/>
      <c r="O21" s="73"/>
    </row>
    <row r="22" spans="2:15" x14ac:dyDescent="0.2">
      <c r="B22" s="120"/>
      <c r="C22" s="101"/>
      <c r="D22" s="101"/>
      <c r="E22" s="73"/>
      <c r="F22" s="101"/>
      <c r="G22" s="73"/>
    </row>
    <row r="23" spans="2:15" x14ac:dyDescent="0.2">
      <c r="B23" s="120"/>
      <c r="C23" s="101"/>
      <c r="D23" s="101"/>
      <c r="E23" s="73"/>
      <c r="F23" s="101"/>
      <c r="G23" s="73"/>
    </row>
    <row r="24" spans="2:15" ht="13.5" thickBot="1" x14ac:dyDescent="0.25">
      <c r="B24" s="120"/>
      <c r="C24" s="101"/>
      <c r="D24" s="101"/>
      <c r="E24" s="73"/>
      <c r="F24" s="101"/>
      <c r="G24" s="73"/>
    </row>
    <row r="25" spans="2:15" ht="13.5" thickBot="1" x14ac:dyDescent="0.25">
      <c r="B25" s="183"/>
      <c r="C25" s="184"/>
      <c r="D25" s="184"/>
      <c r="E25" s="185"/>
      <c r="F25" s="184"/>
      <c r="G25" s="185"/>
      <c r="H25" s="186"/>
      <c r="I25" s="187"/>
    </row>
    <row r="26" spans="2:15" x14ac:dyDescent="0.2">
      <c r="B26" s="121"/>
      <c r="C26" s="121"/>
      <c r="D26" s="122"/>
      <c r="E26" s="122"/>
      <c r="F26" s="122"/>
      <c r="G26" s="122"/>
      <c r="H26" s="122"/>
      <c r="I26" s="122"/>
      <c r="J26" s="120"/>
    </row>
    <row r="27" spans="2:15" x14ac:dyDescent="0.2">
      <c r="B27" s="121"/>
      <c r="C27" s="121"/>
      <c r="D27" s="121"/>
      <c r="E27" s="122"/>
      <c r="F27" s="122"/>
      <c r="G27" s="121"/>
      <c r="H27" s="122"/>
      <c r="I27" s="122"/>
      <c r="J27" s="120"/>
    </row>
    <row r="28" spans="2:15" ht="13.5" hidden="1" thickBot="1" x14ac:dyDescent="0.25">
      <c r="B28" s="123"/>
      <c r="C28" s="124"/>
      <c r="D28" s="121"/>
      <c r="E28" s="125" t="e">
        <f>VLOOKUP(C28,$D$8:$E$12,2)</f>
        <v>#N/A</v>
      </c>
      <c r="F28" s="126"/>
      <c r="G28" s="121"/>
      <c r="H28" s="126"/>
      <c r="I28" s="127"/>
      <c r="J28" s="128"/>
    </row>
    <row r="29" spans="2:15" ht="13.5" hidden="1" thickBot="1" x14ac:dyDescent="0.25">
      <c r="B29" s="123"/>
      <c r="C29" s="124"/>
      <c r="D29" s="121"/>
      <c r="E29" s="125" t="e">
        <f>VLOOKUP(C29,$D$8:$E$12,2)</f>
        <v>#N/A</v>
      </c>
      <c r="F29" s="126"/>
      <c r="G29" s="121"/>
      <c r="H29" s="126"/>
      <c r="I29" s="127"/>
      <c r="J29" s="128"/>
    </row>
    <row r="30" spans="2:15" ht="13.5" hidden="1" thickBot="1" x14ac:dyDescent="0.25">
      <c r="B30" s="129"/>
      <c r="C30" s="130"/>
      <c r="D30" s="121"/>
      <c r="E30" s="131" t="e">
        <f>VLOOKUP(C30,$D$8:$E$12,2)</f>
        <v>#N/A</v>
      </c>
      <c r="F30" s="132"/>
      <c r="G30" s="121"/>
      <c r="H30" s="132"/>
      <c r="I30" s="133"/>
      <c r="J30" s="134"/>
    </row>
    <row r="31" spans="2:15" ht="13.5" hidden="1" thickBot="1" x14ac:dyDescent="0.25">
      <c r="B31" s="135"/>
      <c r="C31" s="135"/>
      <c r="D31" s="121"/>
      <c r="E31" s="136"/>
      <c r="F31" s="136"/>
      <c r="G31" s="121"/>
      <c r="H31" s="136"/>
      <c r="I31" s="136"/>
      <c r="J31" s="136"/>
    </row>
    <row r="32" spans="2:15" ht="13.5" hidden="1" thickBot="1" x14ac:dyDescent="0.25">
      <c r="B32" s="137"/>
      <c r="C32" s="138"/>
      <c r="D32" s="121"/>
      <c r="E32" s="139"/>
      <c r="F32" s="140"/>
      <c r="G32" s="121"/>
      <c r="H32" s="138"/>
      <c r="I32" s="138"/>
      <c r="J32" s="141"/>
    </row>
    <row r="33" spans="2:10" ht="13.5" hidden="1" thickBot="1" x14ac:dyDescent="0.25">
      <c r="B33" s="142"/>
      <c r="C33" s="143"/>
      <c r="D33" s="121"/>
      <c r="E33" s="143"/>
      <c r="F33" s="144" t="s">
        <v>17</v>
      </c>
      <c r="G33" s="121" t="s">
        <v>18</v>
      </c>
      <c r="H33" s="143" t="s">
        <v>19</v>
      </c>
      <c r="I33" s="143"/>
      <c r="J33" s="145" t="s">
        <v>21</v>
      </c>
    </row>
    <row r="34" spans="2:10" ht="13.5" hidden="1" thickBot="1" x14ac:dyDescent="0.25">
      <c r="B34" s="146"/>
      <c r="C34" s="147"/>
      <c r="D34" s="121"/>
      <c r="E34" s="148" t="e">
        <f t="shared" ref="E34:E39" si="0">VLOOKUP(C34,$D$8:$E$12,2)</f>
        <v>#N/A</v>
      </c>
      <c r="F34" s="149"/>
      <c r="G34" s="121"/>
      <c r="H34" s="149"/>
      <c r="I34" s="150"/>
      <c r="J34" s="151"/>
    </row>
    <row r="35" spans="2:10" ht="13.5" hidden="1" thickBot="1" x14ac:dyDescent="0.25">
      <c r="B35" s="123"/>
      <c r="C35" s="124"/>
      <c r="D35" s="121"/>
      <c r="E35" s="125" t="e">
        <f t="shared" si="0"/>
        <v>#N/A</v>
      </c>
      <c r="F35" s="126"/>
      <c r="G35" s="121"/>
      <c r="H35" s="126"/>
      <c r="I35" s="127"/>
      <c r="J35" s="128"/>
    </row>
    <row r="36" spans="2:10" ht="13.5" hidden="1" thickBot="1" x14ac:dyDescent="0.25">
      <c r="B36" s="123"/>
      <c r="C36" s="124"/>
      <c r="D36" s="121"/>
      <c r="E36" s="125" t="e">
        <f t="shared" si="0"/>
        <v>#N/A</v>
      </c>
      <c r="F36" s="126"/>
      <c r="G36" s="121"/>
      <c r="H36" s="126"/>
      <c r="I36" s="127"/>
      <c r="J36" s="128"/>
    </row>
    <row r="37" spans="2:10" ht="13.5" hidden="1" thickBot="1" x14ac:dyDescent="0.25">
      <c r="B37" s="123"/>
      <c r="C37" s="124"/>
      <c r="D37" s="121"/>
      <c r="E37" s="125" t="e">
        <f t="shared" si="0"/>
        <v>#N/A</v>
      </c>
      <c r="F37" s="126"/>
      <c r="G37" s="121"/>
      <c r="H37" s="126"/>
      <c r="I37" s="127"/>
      <c r="J37" s="128"/>
    </row>
    <row r="38" spans="2:10" ht="13.5" hidden="1" thickBot="1" x14ac:dyDescent="0.25">
      <c r="B38" s="123"/>
      <c r="C38" s="124"/>
      <c r="D38" s="121"/>
      <c r="E38" s="125" t="e">
        <f t="shared" si="0"/>
        <v>#N/A</v>
      </c>
      <c r="F38" s="126"/>
      <c r="G38" s="121"/>
      <c r="H38" s="126"/>
      <c r="I38" s="127"/>
      <c r="J38" s="128"/>
    </row>
    <row r="39" spans="2:10" ht="13.5" hidden="1" thickBot="1" x14ac:dyDescent="0.25">
      <c r="B39" s="129"/>
      <c r="C39" s="130"/>
      <c r="D39" s="121"/>
      <c r="E39" s="131" t="e">
        <f t="shared" si="0"/>
        <v>#N/A</v>
      </c>
      <c r="F39" s="132"/>
      <c r="G39" s="121"/>
      <c r="H39" s="132"/>
      <c r="I39" s="133"/>
      <c r="J39" s="134"/>
    </row>
    <row r="40" spans="2:10" ht="13.5" hidden="1" thickBot="1" x14ac:dyDescent="0.25">
      <c r="B40" s="135"/>
      <c r="C40" s="135"/>
      <c r="D40" s="121"/>
      <c r="E40" s="136"/>
      <c r="F40" s="136"/>
      <c r="G40" s="121"/>
      <c r="H40" s="136"/>
      <c r="I40" s="136"/>
      <c r="J40" s="136"/>
    </row>
    <row r="41" spans="2:10" ht="13.5" hidden="1" thickBot="1" x14ac:dyDescent="0.25">
      <c r="B41" s="137"/>
      <c r="C41" s="138"/>
      <c r="D41" s="121"/>
      <c r="E41" s="139"/>
      <c r="F41" s="140"/>
      <c r="G41" s="121"/>
      <c r="H41" s="138"/>
      <c r="I41" s="138"/>
      <c r="J41" s="141"/>
    </row>
    <row r="42" spans="2:10" ht="13.5" hidden="1" thickBot="1" x14ac:dyDescent="0.25">
      <c r="B42" s="142"/>
      <c r="C42" s="143"/>
      <c r="D42" s="121"/>
      <c r="E42" s="143"/>
      <c r="F42" s="144" t="s">
        <v>17</v>
      </c>
      <c r="G42" s="121" t="s">
        <v>18</v>
      </c>
      <c r="H42" s="143" t="s">
        <v>19</v>
      </c>
      <c r="I42" s="143"/>
      <c r="J42" s="145" t="s">
        <v>21</v>
      </c>
    </row>
    <row r="43" spans="2:10" ht="13.5" hidden="1" thickBot="1" x14ac:dyDescent="0.25">
      <c r="B43" s="146"/>
      <c r="C43" s="147"/>
      <c r="D43" s="121"/>
      <c r="E43" s="148" t="e">
        <f t="shared" ref="E43:E48" si="1">VLOOKUP(C43,$D$8:$E$12,2)</f>
        <v>#N/A</v>
      </c>
      <c r="F43" s="149"/>
      <c r="G43" s="121"/>
      <c r="H43" s="149"/>
      <c r="I43" s="150"/>
      <c r="J43" s="151"/>
    </row>
    <row r="44" spans="2:10" ht="13.5" hidden="1" thickBot="1" x14ac:dyDescent="0.25">
      <c r="B44" s="123"/>
      <c r="C44" s="124"/>
      <c r="D44" s="121"/>
      <c r="E44" s="125" t="e">
        <f t="shared" si="1"/>
        <v>#N/A</v>
      </c>
      <c r="F44" s="126"/>
      <c r="G44" s="121"/>
      <c r="H44" s="126"/>
      <c r="I44" s="127"/>
      <c r="J44" s="128"/>
    </row>
    <row r="45" spans="2:10" ht="13.5" hidden="1" thickBot="1" x14ac:dyDescent="0.25">
      <c r="B45" s="123"/>
      <c r="C45" s="124"/>
      <c r="D45" s="121"/>
      <c r="E45" s="125" t="e">
        <f t="shared" si="1"/>
        <v>#N/A</v>
      </c>
      <c r="F45" s="126"/>
      <c r="G45" s="121"/>
      <c r="H45" s="126"/>
      <c r="I45" s="127"/>
      <c r="J45" s="128"/>
    </row>
    <row r="46" spans="2:10" ht="13.5" hidden="1" thickBot="1" x14ac:dyDescent="0.25">
      <c r="B46" s="123"/>
      <c r="C46" s="124"/>
      <c r="D46" s="121"/>
      <c r="E46" s="125" t="e">
        <f t="shared" si="1"/>
        <v>#N/A</v>
      </c>
      <c r="F46" s="126"/>
      <c r="G46" s="121"/>
      <c r="H46" s="126"/>
      <c r="I46" s="127"/>
      <c r="J46" s="128"/>
    </row>
    <row r="47" spans="2:10" ht="13.5" hidden="1" thickBot="1" x14ac:dyDescent="0.25">
      <c r="B47" s="123"/>
      <c r="C47" s="124"/>
      <c r="D47" s="121"/>
      <c r="E47" s="125" t="e">
        <f t="shared" si="1"/>
        <v>#N/A</v>
      </c>
      <c r="F47" s="126"/>
      <c r="G47" s="121"/>
      <c r="H47" s="126"/>
      <c r="I47" s="127"/>
      <c r="J47" s="128"/>
    </row>
    <row r="48" spans="2:10" ht="13.5" hidden="1" thickBot="1" x14ac:dyDescent="0.25">
      <c r="B48" s="129"/>
      <c r="C48" s="130"/>
      <c r="D48" s="121"/>
      <c r="E48" s="131" t="e">
        <f t="shared" si="1"/>
        <v>#N/A</v>
      </c>
      <c r="F48" s="132"/>
      <c r="G48" s="121"/>
      <c r="H48" s="132"/>
      <c r="I48" s="133"/>
      <c r="J48" s="134"/>
    </row>
    <row r="49" spans="2:10" ht="13.5" hidden="1" thickBot="1" x14ac:dyDescent="0.25">
      <c r="B49" s="135"/>
      <c r="C49" s="135"/>
      <c r="D49" s="121"/>
      <c r="E49" s="136"/>
      <c r="F49" s="136"/>
      <c r="G49" s="121"/>
      <c r="H49" s="136"/>
      <c r="I49" s="136"/>
      <c r="J49" s="136"/>
    </row>
    <row r="50" spans="2:10" ht="13.5" hidden="1" thickBot="1" x14ac:dyDescent="0.25">
      <c r="B50" s="137"/>
      <c r="C50" s="138"/>
      <c r="D50" s="121"/>
      <c r="E50" s="139"/>
      <c r="F50" s="140"/>
      <c r="G50" s="121"/>
      <c r="H50" s="138"/>
      <c r="I50" s="138"/>
      <c r="J50" s="141"/>
    </row>
    <row r="51" spans="2:10" ht="13.5" hidden="1" thickBot="1" x14ac:dyDescent="0.25">
      <c r="B51" s="142"/>
      <c r="C51" s="143"/>
      <c r="D51" s="121"/>
      <c r="E51" s="143"/>
      <c r="F51" s="144" t="s">
        <v>17</v>
      </c>
      <c r="G51" s="121" t="s">
        <v>18</v>
      </c>
      <c r="H51" s="143" t="s">
        <v>19</v>
      </c>
      <c r="I51" s="143"/>
      <c r="J51" s="145" t="s">
        <v>21</v>
      </c>
    </row>
    <row r="52" spans="2:10" ht="13.5" hidden="1" thickBot="1" x14ac:dyDescent="0.25">
      <c r="B52" s="146"/>
      <c r="C52" s="147"/>
      <c r="D52" s="121"/>
      <c r="E52" s="148" t="e">
        <f t="shared" ref="E52:E57" si="2">VLOOKUP(C52,$D$8:$E$12,2)</f>
        <v>#N/A</v>
      </c>
      <c r="F52" s="149"/>
      <c r="G52" s="121"/>
      <c r="H52" s="149"/>
      <c r="I52" s="150"/>
      <c r="J52" s="151"/>
    </row>
    <row r="53" spans="2:10" ht="13.5" hidden="1" thickBot="1" x14ac:dyDescent="0.25">
      <c r="B53" s="123"/>
      <c r="C53" s="124"/>
      <c r="D53" s="121"/>
      <c r="E53" s="125" t="e">
        <f t="shared" si="2"/>
        <v>#N/A</v>
      </c>
      <c r="F53" s="126"/>
      <c r="G53" s="121"/>
      <c r="H53" s="126"/>
      <c r="I53" s="127"/>
      <c r="J53" s="128"/>
    </row>
    <row r="54" spans="2:10" ht="13.5" hidden="1" thickBot="1" x14ac:dyDescent="0.25">
      <c r="B54" s="123"/>
      <c r="C54" s="124"/>
      <c r="D54" s="121"/>
      <c r="E54" s="125" t="e">
        <f t="shared" si="2"/>
        <v>#N/A</v>
      </c>
      <c r="F54" s="126"/>
      <c r="G54" s="121"/>
      <c r="H54" s="126"/>
      <c r="I54" s="127"/>
      <c r="J54" s="128"/>
    </row>
    <row r="55" spans="2:10" ht="13.5" hidden="1" thickBot="1" x14ac:dyDescent="0.25">
      <c r="B55" s="123"/>
      <c r="C55" s="124"/>
      <c r="D55" s="121"/>
      <c r="E55" s="125" t="e">
        <f t="shared" si="2"/>
        <v>#N/A</v>
      </c>
      <c r="F55" s="126"/>
      <c r="G55" s="121"/>
      <c r="H55" s="126"/>
      <c r="I55" s="127"/>
      <c r="J55" s="128"/>
    </row>
    <row r="56" spans="2:10" ht="13.5" hidden="1" thickBot="1" x14ac:dyDescent="0.25">
      <c r="B56" s="123"/>
      <c r="C56" s="124"/>
      <c r="D56" s="121"/>
      <c r="E56" s="125" t="e">
        <f t="shared" si="2"/>
        <v>#N/A</v>
      </c>
      <c r="F56" s="126"/>
      <c r="G56" s="121"/>
      <c r="H56" s="126"/>
      <c r="I56" s="127"/>
      <c r="J56" s="128"/>
    </row>
    <row r="57" spans="2:10" ht="13.5" hidden="1" thickBot="1" x14ac:dyDescent="0.25">
      <c r="B57" s="129"/>
      <c r="C57" s="130"/>
      <c r="D57" s="121"/>
      <c r="E57" s="131" t="e">
        <f t="shared" si="2"/>
        <v>#N/A</v>
      </c>
      <c r="F57" s="132"/>
      <c r="G57" s="121"/>
      <c r="H57" s="132"/>
      <c r="I57" s="133"/>
      <c r="J57" s="134"/>
    </row>
    <row r="58" spans="2:10" ht="13.5" hidden="1" thickBot="1" x14ac:dyDescent="0.25">
      <c r="B58" s="135"/>
      <c r="C58" s="135"/>
      <c r="D58" s="121"/>
      <c r="E58" s="136"/>
      <c r="F58" s="136"/>
      <c r="G58" s="121"/>
      <c r="H58" s="136"/>
      <c r="I58" s="136"/>
      <c r="J58" s="136"/>
    </row>
    <row r="59" spans="2:10" ht="13.5" hidden="1" thickBot="1" x14ac:dyDescent="0.25">
      <c r="B59" s="137"/>
      <c r="C59" s="138"/>
      <c r="D59" s="121"/>
      <c r="E59" s="139"/>
      <c r="F59" s="140"/>
      <c r="G59" s="121"/>
      <c r="H59" s="138"/>
      <c r="I59" s="138"/>
      <c r="J59" s="141"/>
    </row>
    <row r="60" spans="2:10" ht="13.5" hidden="1" thickBot="1" x14ac:dyDescent="0.25">
      <c r="B60" s="142"/>
      <c r="C60" s="143"/>
      <c r="D60" s="121"/>
      <c r="E60" s="143"/>
      <c r="F60" s="144" t="s">
        <v>17</v>
      </c>
      <c r="G60" s="121" t="s">
        <v>18</v>
      </c>
      <c r="H60" s="143" t="s">
        <v>19</v>
      </c>
      <c r="I60" s="143"/>
      <c r="J60" s="145" t="s">
        <v>21</v>
      </c>
    </row>
    <row r="61" spans="2:10" ht="13.5" hidden="1" thickBot="1" x14ac:dyDescent="0.25">
      <c r="B61" s="146"/>
      <c r="C61" s="147"/>
      <c r="D61" s="121"/>
      <c r="E61" s="148" t="e">
        <f t="shared" ref="E61:E66" si="3">VLOOKUP(C61,$D$8:$E$12,2)</f>
        <v>#N/A</v>
      </c>
      <c r="F61" s="149"/>
      <c r="G61" s="121"/>
      <c r="H61" s="149"/>
      <c r="I61" s="150"/>
      <c r="J61" s="151"/>
    </row>
    <row r="62" spans="2:10" ht="13.5" hidden="1" thickBot="1" x14ac:dyDescent="0.25">
      <c r="B62" s="123"/>
      <c r="C62" s="124"/>
      <c r="D62" s="121"/>
      <c r="E62" s="125" t="e">
        <f t="shared" si="3"/>
        <v>#N/A</v>
      </c>
      <c r="F62" s="126"/>
      <c r="G62" s="121"/>
      <c r="H62" s="126"/>
      <c r="I62" s="127"/>
      <c r="J62" s="128"/>
    </row>
    <row r="63" spans="2:10" ht="13.5" hidden="1" thickBot="1" x14ac:dyDescent="0.25">
      <c r="B63" s="123"/>
      <c r="C63" s="124"/>
      <c r="D63" s="121"/>
      <c r="E63" s="125" t="e">
        <f t="shared" si="3"/>
        <v>#N/A</v>
      </c>
      <c r="F63" s="126"/>
      <c r="G63" s="121"/>
      <c r="H63" s="126"/>
      <c r="I63" s="127"/>
      <c r="J63" s="128"/>
    </row>
    <row r="64" spans="2:10" ht="13.5" hidden="1" thickBot="1" x14ac:dyDescent="0.25">
      <c r="B64" s="123"/>
      <c r="C64" s="124"/>
      <c r="D64" s="121"/>
      <c r="E64" s="125" t="e">
        <f t="shared" si="3"/>
        <v>#N/A</v>
      </c>
      <c r="F64" s="126"/>
      <c r="G64" s="121"/>
      <c r="H64" s="126"/>
      <c r="I64" s="127"/>
      <c r="J64" s="128"/>
    </row>
    <row r="65" spans="2:10" ht="13.5" hidden="1" thickBot="1" x14ac:dyDescent="0.25">
      <c r="B65" s="123"/>
      <c r="C65" s="124"/>
      <c r="D65" s="121"/>
      <c r="E65" s="125" t="e">
        <f t="shared" si="3"/>
        <v>#N/A</v>
      </c>
      <c r="F65" s="126"/>
      <c r="G65" s="121"/>
      <c r="H65" s="126"/>
      <c r="I65" s="127"/>
      <c r="J65" s="128"/>
    </row>
    <row r="66" spans="2:10" ht="13.5" hidden="1" thickBot="1" x14ac:dyDescent="0.25">
      <c r="B66" s="129"/>
      <c r="C66" s="130"/>
      <c r="D66" s="121"/>
      <c r="E66" s="131" t="e">
        <f t="shared" si="3"/>
        <v>#N/A</v>
      </c>
      <c r="F66" s="132"/>
      <c r="G66" s="121"/>
      <c r="H66" s="132"/>
      <c r="I66" s="133"/>
      <c r="J66" s="134"/>
    </row>
    <row r="67" spans="2:10" ht="13.5" hidden="1" thickBot="1" x14ac:dyDescent="0.25">
      <c r="B67" s="135"/>
      <c r="C67" s="135"/>
      <c r="D67" s="121"/>
      <c r="E67" s="136"/>
      <c r="F67" s="136"/>
      <c r="G67" s="121"/>
      <c r="H67" s="136"/>
      <c r="I67" s="136"/>
      <c r="J67" s="136"/>
    </row>
    <row r="68" spans="2:10" ht="13.5" hidden="1" thickBot="1" x14ac:dyDescent="0.25">
      <c r="B68" s="137"/>
      <c r="C68" s="138"/>
      <c r="D68" s="121"/>
      <c r="E68" s="139"/>
      <c r="F68" s="140"/>
      <c r="G68" s="121"/>
      <c r="H68" s="138"/>
      <c r="I68" s="138"/>
      <c r="J68" s="141"/>
    </row>
    <row r="69" spans="2:10" ht="13.5" hidden="1" thickBot="1" x14ac:dyDescent="0.25">
      <c r="B69" s="142"/>
      <c r="C69" s="143"/>
      <c r="D69" s="121"/>
      <c r="E69" s="143"/>
      <c r="F69" s="144" t="s">
        <v>17</v>
      </c>
      <c r="G69" s="121" t="s">
        <v>18</v>
      </c>
      <c r="H69" s="143" t="s">
        <v>19</v>
      </c>
      <c r="I69" s="143"/>
      <c r="J69" s="145" t="s">
        <v>21</v>
      </c>
    </row>
    <row r="70" spans="2:10" ht="13.5" hidden="1" thickBot="1" x14ac:dyDescent="0.25">
      <c r="B70" s="146"/>
      <c r="C70" s="147"/>
      <c r="D70" s="121"/>
      <c r="E70" s="148" t="e">
        <f t="shared" ref="E70:E75" si="4">VLOOKUP(C70,$D$8:$E$12,2)</f>
        <v>#N/A</v>
      </c>
      <c r="F70" s="149"/>
      <c r="G70" s="121"/>
      <c r="H70" s="149"/>
      <c r="I70" s="150"/>
      <c r="J70" s="151"/>
    </row>
    <row r="71" spans="2:10" ht="13.5" hidden="1" thickBot="1" x14ac:dyDescent="0.25">
      <c r="B71" s="123"/>
      <c r="C71" s="124"/>
      <c r="D71" s="121"/>
      <c r="E71" s="125" t="e">
        <f t="shared" si="4"/>
        <v>#N/A</v>
      </c>
      <c r="F71" s="126"/>
      <c r="G71" s="121"/>
      <c r="H71" s="126"/>
      <c r="I71" s="127"/>
      <c r="J71" s="128"/>
    </row>
    <row r="72" spans="2:10" ht="13.5" hidden="1" thickBot="1" x14ac:dyDescent="0.25">
      <c r="B72" s="123"/>
      <c r="C72" s="124"/>
      <c r="D72" s="121"/>
      <c r="E72" s="125" t="e">
        <f t="shared" si="4"/>
        <v>#N/A</v>
      </c>
      <c r="F72" s="126"/>
      <c r="G72" s="121"/>
      <c r="H72" s="126"/>
      <c r="I72" s="127"/>
      <c r="J72" s="128"/>
    </row>
    <row r="73" spans="2:10" ht="13.5" hidden="1" thickBot="1" x14ac:dyDescent="0.25">
      <c r="B73" s="123"/>
      <c r="C73" s="124"/>
      <c r="D73" s="121"/>
      <c r="E73" s="125" t="e">
        <f t="shared" si="4"/>
        <v>#N/A</v>
      </c>
      <c r="F73" s="126"/>
      <c r="G73" s="121"/>
      <c r="H73" s="126"/>
      <c r="I73" s="127"/>
      <c r="J73" s="128"/>
    </row>
    <row r="74" spans="2:10" ht="13.5" hidden="1" thickBot="1" x14ac:dyDescent="0.25">
      <c r="B74" s="123"/>
      <c r="C74" s="124"/>
      <c r="D74" s="121"/>
      <c r="E74" s="125" t="e">
        <f t="shared" si="4"/>
        <v>#N/A</v>
      </c>
      <c r="F74" s="126"/>
      <c r="G74" s="121"/>
      <c r="H74" s="126"/>
      <c r="I74" s="127"/>
      <c r="J74" s="128"/>
    </row>
    <row r="75" spans="2:10" ht="13.5" hidden="1" thickBot="1" x14ac:dyDescent="0.25">
      <c r="B75" s="129"/>
      <c r="C75" s="130"/>
      <c r="D75" s="121"/>
      <c r="E75" s="131" t="e">
        <f t="shared" si="4"/>
        <v>#N/A</v>
      </c>
      <c r="F75" s="132"/>
      <c r="G75" s="121"/>
      <c r="H75" s="132"/>
      <c r="I75" s="133"/>
      <c r="J75" s="134"/>
    </row>
    <row r="76" spans="2:10" ht="13.5" hidden="1" thickBot="1" x14ac:dyDescent="0.25">
      <c r="B76" s="135"/>
      <c r="C76" s="135"/>
      <c r="D76" s="121"/>
      <c r="E76" s="136"/>
      <c r="F76" s="136"/>
      <c r="G76" s="121"/>
      <c r="H76" s="136"/>
      <c r="I76" s="136"/>
      <c r="J76" s="136"/>
    </row>
    <row r="77" spans="2:10" ht="13.5" hidden="1" thickBot="1" x14ac:dyDescent="0.25">
      <c r="B77" s="137"/>
      <c r="C77" s="138"/>
      <c r="D77" s="121"/>
      <c r="E77" s="139"/>
      <c r="F77" s="140"/>
      <c r="G77" s="121"/>
      <c r="H77" s="138"/>
      <c r="I77" s="138"/>
      <c r="J77" s="141"/>
    </row>
    <row r="78" spans="2:10" ht="13.5" hidden="1" thickBot="1" x14ac:dyDescent="0.25">
      <c r="B78" s="142"/>
      <c r="C78" s="143"/>
      <c r="D78" s="121"/>
      <c r="E78" s="143"/>
      <c r="F78" s="144" t="s">
        <v>17</v>
      </c>
      <c r="G78" s="121" t="s">
        <v>18</v>
      </c>
      <c r="H78" s="143" t="s">
        <v>19</v>
      </c>
      <c r="I78" s="143"/>
      <c r="J78" s="145" t="s">
        <v>21</v>
      </c>
    </row>
    <row r="79" spans="2:10" ht="13.5" hidden="1" thickBot="1" x14ac:dyDescent="0.25">
      <c r="B79" s="146"/>
      <c r="C79" s="147"/>
      <c r="D79" s="121"/>
      <c r="E79" s="148" t="e">
        <f t="shared" ref="E79:E84" si="5">VLOOKUP(C79,$D$8:$E$12,2)</f>
        <v>#N/A</v>
      </c>
      <c r="F79" s="149"/>
      <c r="G79" s="121"/>
      <c r="H79" s="149"/>
      <c r="I79" s="150"/>
      <c r="J79" s="151"/>
    </row>
    <row r="80" spans="2:10" ht="13.5" hidden="1" thickBot="1" x14ac:dyDescent="0.25">
      <c r="B80" s="123"/>
      <c r="C80" s="124"/>
      <c r="D80" s="121"/>
      <c r="E80" s="125" t="e">
        <f t="shared" si="5"/>
        <v>#N/A</v>
      </c>
      <c r="F80" s="126"/>
      <c r="G80" s="121"/>
      <c r="H80" s="126"/>
      <c r="I80" s="127"/>
      <c r="J80" s="128"/>
    </row>
    <row r="81" spans="2:10" ht="13.5" hidden="1" thickBot="1" x14ac:dyDescent="0.25">
      <c r="B81" s="123"/>
      <c r="C81" s="124"/>
      <c r="D81" s="121"/>
      <c r="E81" s="125" t="e">
        <f t="shared" si="5"/>
        <v>#N/A</v>
      </c>
      <c r="F81" s="126"/>
      <c r="G81" s="121"/>
      <c r="H81" s="126"/>
      <c r="I81" s="127"/>
      <c r="J81" s="128"/>
    </row>
    <row r="82" spans="2:10" ht="13.5" hidden="1" thickBot="1" x14ac:dyDescent="0.25">
      <c r="B82" s="123"/>
      <c r="C82" s="124"/>
      <c r="D82" s="121"/>
      <c r="E82" s="125" t="e">
        <f t="shared" si="5"/>
        <v>#N/A</v>
      </c>
      <c r="F82" s="126"/>
      <c r="G82" s="121"/>
      <c r="H82" s="126"/>
      <c r="I82" s="127"/>
      <c r="J82" s="128"/>
    </row>
    <row r="83" spans="2:10" ht="13.5" hidden="1" thickBot="1" x14ac:dyDescent="0.25">
      <c r="B83" s="123"/>
      <c r="C83" s="124"/>
      <c r="D83" s="121"/>
      <c r="E83" s="125" t="e">
        <f t="shared" si="5"/>
        <v>#N/A</v>
      </c>
      <c r="F83" s="126"/>
      <c r="G83" s="121"/>
      <c r="H83" s="126"/>
      <c r="I83" s="127"/>
      <c r="J83" s="128"/>
    </row>
    <row r="84" spans="2:10" ht="13.5" hidden="1" thickBot="1" x14ac:dyDescent="0.25">
      <c r="B84" s="129"/>
      <c r="C84" s="130"/>
      <c r="D84" s="121"/>
      <c r="E84" s="131" t="e">
        <f t="shared" si="5"/>
        <v>#N/A</v>
      </c>
      <c r="F84" s="132"/>
      <c r="G84" s="121"/>
      <c r="H84" s="132"/>
      <c r="I84" s="133"/>
      <c r="J84" s="134"/>
    </row>
    <row r="85" spans="2:10" ht="13.5" thickBot="1" x14ac:dyDescent="0.25">
      <c r="B85" s="28"/>
      <c r="C85" s="28"/>
      <c r="D85" s="121"/>
      <c r="E85" s="152" t="s">
        <v>37</v>
      </c>
      <c r="F85" s="136"/>
      <c r="G85" s="121"/>
      <c r="H85" s="152" t="s">
        <v>22</v>
      </c>
      <c r="I85" s="122"/>
      <c r="J85" s="136"/>
    </row>
    <row r="86" spans="2:10" ht="13.5" thickBot="1" x14ac:dyDescent="0.25">
      <c r="B86" s="188" t="s">
        <v>40</v>
      </c>
      <c r="C86" s="189"/>
      <c r="D86" s="121"/>
      <c r="E86" s="165" t="s">
        <v>29</v>
      </c>
      <c r="F86" s="166" t="s">
        <v>31</v>
      </c>
      <c r="G86" s="135"/>
      <c r="H86" s="165" t="s">
        <v>29</v>
      </c>
      <c r="I86" s="166" t="s">
        <v>30</v>
      </c>
      <c r="J86" s="136"/>
    </row>
    <row r="87" spans="2:10" x14ac:dyDescent="0.2">
      <c r="B87" s="102"/>
      <c r="C87" s="153"/>
      <c r="D87" s="121"/>
      <c r="E87" s="102">
        <f>+C87</f>
        <v>0</v>
      </c>
      <c r="F87" s="155"/>
      <c r="G87" s="156" t="s">
        <v>25</v>
      </c>
      <c r="H87" s="102">
        <f>IF(F87&gt;F88,E87,E88)</f>
        <v>0</v>
      </c>
      <c r="I87" s="155"/>
      <c r="J87" s="136"/>
    </row>
    <row r="88" spans="2:10" ht="13.5" thickBot="1" x14ac:dyDescent="0.25">
      <c r="B88" s="108"/>
      <c r="C88" s="154"/>
      <c r="D88" s="121"/>
      <c r="E88" s="114">
        <f>+C93</f>
        <v>0</v>
      </c>
      <c r="F88" s="157"/>
      <c r="G88" s="156" t="s">
        <v>27</v>
      </c>
      <c r="H88" s="114">
        <f>IF(F92&gt;F93,E92,E93)</f>
        <v>0</v>
      </c>
      <c r="I88" s="157"/>
      <c r="J88" s="136"/>
    </row>
    <row r="89" spans="2:10" x14ac:dyDescent="0.2">
      <c r="B89" s="119"/>
      <c r="C89" s="119"/>
      <c r="D89" s="121"/>
      <c r="E89" s="119"/>
      <c r="F89" s="120"/>
      <c r="G89" s="156"/>
      <c r="H89" s="119"/>
      <c r="I89" s="120"/>
      <c r="J89" s="136"/>
    </row>
    <row r="90" spans="2:10" ht="13.5" thickBot="1" x14ac:dyDescent="0.25">
      <c r="B90" s="135"/>
      <c r="C90" s="135"/>
      <c r="D90" s="121"/>
      <c r="E90" s="152" t="s">
        <v>38</v>
      </c>
      <c r="F90" s="122"/>
      <c r="G90" s="156"/>
      <c r="H90" s="121"/>
      <c r="I90" s="122"/>
      <c r="J90" s="136"/>
    </row>
    <row r="91" spans="2:10" ht="13.5" thickBot="1" x14ac:dyDescent="0.25">
      <c r="B91" s="188" t="s">
        <v>39</v>
      </c>
      <c r="C91" s="190"/>
      <c r="D91" s="121"/>
      <c r="E91" s="165" t="s">
        <v>29</v>
      </c>
      <c r="F91" s="166" t="s">
        <v>30</v>
      </c>
      <c r="G91" s="156"/>
      <c r="H91" s="165" t="s">
        <v>29</v>
      </c>
      <c r="I91" s="166" t="s">
        <v>30</v>
      </c>
      <c r="J91" s="136"/>
    </row>
    <row r="92" spans="2:10" x14ac:dyDescent="0.2">
      <c r="B92" s="102"/>
      <c r="C92" s="153"/>
      <c r="D92" s="121"/>
      <c r="E92" s="102">
        <f>+C88</f>
        <v>0</v>
      </c>
      <c r="F92" s="155"/>
      <c r="G92" s="156" t="s">
        <v>26</v>
      </c>
      <c r="H92" s="102">
        <f>IF(F87&lt;F88,E87,E88)</f>
        <v>0</v>
      </c>
      <c r="I92" s="155"/>
      <c r="J92" s="136"/>
    </row>
    <row r="93" spans="2:10" ht="13.5" thickBot="1" x14ac:dyDescent="0.25">
      <c r="B93" s="108"/>
      <c r="C93" s="154"/>
      <c r="D93" s="121"/>
      <c r="E93" s="114">
        <f>+C92</f>
        <v>0</v>
      </c>
      <c r="F93" s="157"/>
      <c r="G93" s="156" t="s">
        <v>28</v>
      </c>
      <c r="H93" s="114">
        <f>IF(F92&lt;F93,E92,E93)</f>
        <v>0</v>
      </c>
      <c r="I93" s="157"/>
      <c r="J93" s="136"/>
    </row>
    <row r="94" spans="2:10" x14ac:dyDescent="0.2">
      <c r="B94" s="28"/>
      <c r="C94" s="28"/>
      <c r="D94" s="121"/>
      <c r="J94" s="136"/>
    </row>
    <row r="95" spans="2:10" x14ac:dyDescent="0.2">
      <c r="B95" s="28"/>
      <c r="C95" s="28"/>
      <c r="D95" s="121"/>
      <c r="E95" s="121"/>
      <c r="F95" s="121"/>
      <c r="G95" s="122"/>
      <c r="H95" s="122"/>
      <c r="I95" s="122"/>
      <c r="J95" s="135"/>
    </row>
    <row r="96" spans="2:10" x14ac:dyDescent="0.2">
      <c r="B96" s="28"/>
      <c r="C96" s="28"/>
      <c r="D96" s="121"/>
      <c r="E96" s="136"/>
      <c r="F96" s="121"/>
      <c r="G96" s="121"/>
      <c r="H96" s="122"/>
      <c r="I96" s="122"/>
      <c r="J96" s="136"/>
    </row>
    <row r="97" spans="2:10" ht="13.5" thickBot="1" x14ac:dyDescent="0.25">
      <c r="B97" s="28"/>
      <c r="C97" s="28"/>
      <c r="D97" s="121"/>
      <c r="E97" s="121"/>
      <c r="F97" s="121"/>
      <c r="G97" s="121"/>
      <c r="H97" s="121"/>
      <c r="I97" s="121"/>
      <c r="J97" s="136"/>
    </row>
    <row r="98" spans="2:10" x14ac:dyDescent="0.2">
      <c r="B98" s="165" t="s">
        <v>15</v>
      </c>
      <c r="C98" s="175" t="s">
        <v>37</v>
      </c>
      <c r="D98" s="168"/>
      <c r="E98" s="169"/>
      <c r="F98" s="170"/>
      <c r="G98" s="167"/>
      <c r="H98" s="167"/>
      <c r="I98" s="166"/>
      <c r="J98" s="136"/>
    </row>
    <row r="99" spans="2:10" ht="13.5" thickBot="1" x14ac:dyDescent="0.25">
      <c r="B99" s="171"/>
      <c r="C99" s="172"/>
      <c r="D99" s="172" t="s">
        <v>16</v>
      </c>
      <c r="E99" s="172"/>
      <c r="F99" s="173" t="s">
        <v>17</v>
      </c>
      <c r="G99" s="172" t="s">
        <v>18</v>
      </c>
      <c r="H99" s="172" t="s">
        <v>19</v>
      </c>
      <c r="I99" s="174" t="s">
        <v>20</v>
      </c>
      <c r="J99" s="136"/>
    </row>
    <row r="100" spans="2:10" x14ac:dyDescent="0.2">
      <c r="B100" s="102" t="s">
        <v>23</v>
      </c>
      <c r="C100" s="103" t="s">
        <v>24</v>
      </c>
      <c r="D100" s="104">
        <f>+C87</f>
        <v>0</v>
      </c>
      <c r="E100" s="104">
        <f>+C93</f>
        <v>0</v>
      </c>
      <c r="F100" s="105" t="s">
        <v>32</v>
      </c>
      <c r="G100" s="103" t="s">
        <v>34</v>
      </c>
      <c r="H100" s="105"/>
      <c r="I100" s="107">
        <v>39366</v>
      </c>
      <c r="J100" s="136"/>
    </row>
    <row r="101" spans="2:10" x14ac:dyDescent="0.2">
      <c r="B101" s="136"/>
      <c r="C101" s="28"/>
    </row>
    <row r="102" spans="2:10" ht="13.5" thickBot="1" x14ac:dyDescent="0.25">
      <c r="B102" s="121"/>
      <c r="C102" s="121"/>
      <c r="D102" s="121"/>
      <c r="E102" s="121"/>
      <c r="F102" s="121"/>
      <c r="G102" s="121"/>
      <c r="H102" s="121"/>
      <c r="I102" s="158"/>
      <c r="J102" s="136"/>
    </row>
    <row r="103" spans="2:10" x14ac:dyDescent="0.2">
      <c r="B103" s="165" t="s">
        <v>15</v>
      </c>
      <c r="C103" s="175" t="s">
        <v>22</v>
      </c>
      <c r="D103" s="168"/>
      <c r="E103" s="169"/>
      <c r="F103" s="170"/>
      <c r="G103" s="167"/>
      <c r="H103" s="167"/>
      <c r="I103" s="166"/>
      <c r="J103" s="136"/>
    </row>
    <row r="104" spans="2:10" x14ac:dyDescent="0.2">
      <c r="B104" s="171"/>
      <c r="C104" s="172"/>
      <c r="D104" s="172" t="s">
        <v>16</v>
      </c>
      <c r="E104" s="172"/>
      <c r="F104" s="173" t="s">
        <v>17</v>
      </c>
      <c r="G104" s="172" t="s">
        <v>18</v>
      </c>
      <c r="H104" s="172" t="s">
        <v>19</v>
      </c>
      <c r="I104" s="174" t="s">
        <v>20</v>
      </c>
      <c r="J104" s="136"/>
    </row>
    <row r="105" spans="2:10" ht="13.5" thickBot="1" x14ac:dyDescent="0.25">
      <c r="B105" s="114" t="s">
        <v>25</v>
      </c>
      <c r="C105" s="115" t="s">
        <v>27</v>
      </c>
      <c r="D105" s="116">
        <f>+H87</f>
        <v>0</v>
      </c>
      <c r="E105" s="116">
        <f>+H88</f>
        <v>0</v>
      </c>
      <c r="F105" s="117" t="s">
        <v>33</v>
      </c>
      <c r="G105" s="115" t="s">
        <v>35</v>
      </c>
      <c r="H105" s="117"/>
      <c r="I105" s="118">
        <v>39367</v>
      </c>
      <c r="J105" s="136"/>
    </row>
    <row r="106" spans="2:10" x14ac:dyDescent="0.2">
      <c r="B106" s="135"/>
      <c r="C106" s="135"/>
      <c r="D106" s="135"/>
      <c r="E106" s="135"/>
      <c r="F106" s="135"/>
      <c r="G106" s="135"/>
      <c r="H106" s="135"/>
      <c r="I106" s="135"/>
      <c r="J106" s="136"/>
    </row>
    <row r="107" spans="2:10" x14ac:dyDescent="0.2">
      <c r="B107" s="135"/>
      <c r="C107" s="135"/>
      <c r="D107" s="135"/>
      <c r="E107" s="135"/>
      <c r="F107" s="135"/>
      <c r="G107" s="135"/>
      <c r="H107" s="135"/>
      <c r="I107" s="135"/>
      <c r="J107" s="136"/>
    </row>
    <row r="108" spans="2:10" x14ac:dyDescent="0.2">
      <c r="B108" s="135"/>
      <c r="C108" s="135"/>
      <c r="D108" s="135"/>
      <c r="E108" s="135"/>
      <c r="F108" s="135"/>
      <c r="G108" s="135"/>
      <c r="H108" s="135"/>
      <c r="I108" s="135"/>
      <c r="J108" s="136"/>
    </row>
    <row r="109" spans="2:10" x14ac:dyDescent="0.2">
      <c r="B109" s="135"/>
      <c r="C109" s="135"/>
      <c r="D109" s="135"/>
      <c r="E109" s="135"/>
      <c r="F109" s="135"/>
      <c r="G109" s="135"/>
      <c r="H109" s="135"/>
      <c r="I109" s="135"/>
      <c r="J109" s="136"/>
    </row>
    <row r="110" spans="2:10" x14ac:dyDescent="0.2">
      <c r="B110" s="135"/>
      <c r="C110" s="135"/>
      <c r="D110" s="135"/>
      <c r="E110" s="135"/>
      <c r="F110" s="135"/>
      <c r="G110" s="135"/>
      <c r="H110" s="135"/>
      <c r="I110" s="135"/>
      <c r="J110" s="136"/>
    </row>
    <row r="111" spans="2:10" x14ac:dyDescent="0.2">
      <c r="B111" s="135"/>
      <c r="C111" s="135"/>
      <c r="D111" s="135"/>
      <c r="E111" s="135"/>
      <c r="F111" s="135"/>
      <c r="G111" s="135"/>
      <c r="H111" s="135"/>
      <c r="I111" s="135"/>
      <c r="J111" s="136"/>
    </row>
    <row r="112" spans="2:10" x14ac:dyDescent="0.2">
      <c r="B112" s="135"/>
      <c r="C112" s="135"/>
      <c r="D112" s="136"/>
      <c r="E112" s="136"/>
      <c r="F112" s="136"/>
      <c r="G112" s="136"/>
      <c r="H112" s="136"/>
      <c r="I112" s="136"/>
      <c r="J112" s="136"/>
    </row>
    <row r="113" spans="2:10" x14ac:dyDescent="0.2">
      <c r="B113" s="135"/>
      <c r="C113" s="135"/>
      <c r="D113" s="136"/>
      <c r="E113" s="136"/>
      <c r="F113" s="136"/>
      <c r="G113" s="136"/>
      <c r="H113" s="136"/>
      <c r="I113" s="136"/>
      <c r="J113" s="136"/>
    </row>
    <row r="114" spans="2:10" x14ac:dyDescent="0.2">
      <c r="B114" s="135"/>
      <c r="C114" s="135"/>
      <c r="D114" s="136"/>
      <c r="E114" s="136"/>
      <c r="F114" s="136"/>
      <c r="G114" s="136"/>
      <c r="H114" s="136"/>
      <c r="I114" s="136"/>
      <c r="J114" s="136"/>
    </row>
    <row r="115" spans="2:10" x14ac:dyDescent="0.2">
      <c r="B115" s="135"/>
      <c r="C115" s="135"/>
      <c r="D115" s="136"/>
      <c r="E115" s="136"/>
      <c r="F115" s="136"/>
      <c r="G115" s="136"/>
      <c r="H115" s="136"/>
      <c r="I115" s="136"/>
      <c r="J115" s="136"/>
    </row>
    <row r="116" spans="2:10" x14ac:dyDescent="0.2">
      <c r="B116" s="135"/>
      <c r="C116" s="135"/>
      <c r="D116" s="136"/>
      <c r="E116" s="136"/>
      <c r="F116" s="136"/>
      <c r="G116" s="136"/>
      <c r="H116" s="136"/>
      <c r="I116" s="136"/>
      <c r="J116" s="136"/>
    </row>
    <row r="117" spans="2:10" x14ac:dyDescent="0.2">
      <c r="D117" s="136"/>
      <c r="E117" s="136"/>
      <c r="F117" s="136"/>
      <c r="G117" s="136"/>
      <c r="H117" s="136"/>
      <c r="I117" s="136"/>
      <c r="J117" s="136"/>
    </row>
    <row r="118" spans="2:10" x14ac:dyDescent="0.2">
      <c r="D118" s="136"/>
      <c r="E118" s="136"/>
      <c r="F118" s="136"/>
      <c r="G118" s="136"/>
      <c r="H118" s="136"/>
      <c r="I118" s="136"/>
      <c r="J118" s="136"/>
    </row>
    <row r="119" spans="2:10" x14ac:dyDescent="0.2">
      <c r="D119" s="136"/>
      <c r="E119" s="136"/>
      <c r="F119" s="136"/>
      <c r="G119" s="136"/>
      <c r="H119" s="136"/>
      <c r="I119" s="136"/>
      <c r="J119" s="136"/>
    </row>
    <row r="120" spans="2:10" x14ac:dyDescent="0.2">
      <c r="D120" s="136"/>
      <c r="E120" s="136"/>
      <c r="F120" s="136"/>
      <c r="G120" s="136"/>
      <c r="H120" s="136"/>
      <c r="I120" s="136"/>
      <c r="J120" s="136"/>
    </row>
    <row r="121" spans="2:10" x14ac:dyDescent="0.2">
      <c r="J121" s="136"/>
    </row>
  </sheetData>
  <sheetProtection selectLockedCells="1" selectUnlockedCells="1"/>
  <mergeCells count="8">
    <mergeCell ref="B86:C86"/>
    <mergeCell ref="B91:C91"/>
    <mergeCell ref="B5:I5"/>
    <mergeCell ref="D7:F7"/>
    <mergeCell ref="D8:F8"/>
    <mergeCell ref="D9:F9"/>
    <mergeCell ref="D10:F10"/>
    <mergeCell ref="D11:F11"/>
  </mergeCells>
  <phoneticPr fontId="0" type="noConversion"/>
  <printOptions horizontalCentered="1" verticalCentered="1"/>
  <pageMargins left="0.6692913385826772" right="0.47244094488188981" top="0.23622047244094491" bottom="0.59055118110236227" header="0" footer="0"/>
  <pageSetup scale="9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T27"/>
  <sheetViews>
    <sheetView showGridLines="0" workbookViewId="0">
      <selection activeCell="B3" sqref="B3"/>
    </sheetView>
  </sheetViews>
  <sheetFormatPr baseColWidth="10" defaultRowHeight="12.75" x14ac:dyDescent="0.2"/>
  <cols>
    <col min="1" max="1" width="11.42578125" style="9"/>
    <col min="2" max="2" width="18.28515625" style="9" bestFit="1" customWidth="1"/>
    <col min="3" max="3" width="0" style="9" hidden="1" customWidth="1"/>
    <col min="4" max="4" width="11.42578125" style="9"/>
    <col min="5" max="5" width="0" style="9" hidden="1" customWidth="1"/>
    <col min="6" max="6" width="11.42578125" style="9"/>
    <col min="7" max="7" width="0" style="9" hidden="1" customWidth="1"/>
    <col min="8" max="8" width="11.42578125" style="9"/>
    <col min="9" max="9" width="0" style="9" hidden="1" customWidth="1"/>
    <col min="10" max="10" width="11.42578125" style="9"/>
    <col min="11" max="11" width="0" style="9" hidden="1" customWidth="1"/>
    <col min="12" max="12" width="11.42578125" style="9"/>
    <col min="13" max="13" width="0" style="9" hidden="1" customWidth="1"/>
    <col min="14" max="14" width="11.42578125" style="9"/>
    <col min="15" max="15" width="0" style="9" hidden="1" customWidth="1"/>
    <col min="16" max="16" width="11.42578125" style="9"/>
    <col min="17" max="17" width="0" style="9" hidden="1" customWidth="1"/>
    <col min="18" max="18" width="13" style="9" customWidth="1"/>
    <col min="19" max="16384" width="11.42578125" style="9"/>
  </cols>
  <sheetData>
    <row r="2" spans="2:20" ht="50.25" customHeight="1" x14ac:dyDescent="0.2">
      <c r="B2" s="204" t="s">
        <v>42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</row>
    <row r="3" spans="2:20" x14ac:dyDescent="0.2">
      <c r="C3" s="89"/>
      <c r="F3" s="91"/>
      <c r="G3" s="91"/>
      <c r="H3" s="91"/>
      <c r="I3" s="91"/>
      <c r="J3" s="84"/>
      <c r="L3" s="84"/>
    </row>
    <row r="4" spans="2:20" ht="13.5" customHeight="1" x14ac:dyDescent="0.45">
      <c r="C4" s="89"/>
      <c r="D4" s="55"/>
      <c r="E4" s="91"/>
      <c r="F4" s="91"/>
      <c r="G4" s="91"/>
      <c r="H4" s="91"/>
      <c r="I4" s="91"/>
      <c r="J4" s="85"/>
      <c r="L4" s="85"/>
      <c r="P4" s="99"/>
      <c r="R4" s="92"/>
    </row>
    <row r="5" spans="2:20" ht="15" customHeight="1" x14ac:dyDescent="0.2">
      <c r="C5" s="89"/>
      <c r="D5" s="90"/>
      <c r="E5" s="91"/>
      <c r="F5" s="91"/>
      <c r="G5" s="91"/>
      <c r="H5" s="94"/>
      <c r="I5" s="91"/>
      <c r="J5" s="84"/>
      <c r="L5" s="84"/>
      <c r="R5" s="98"/>
    </row>
    <row r="6" spans="2:20" ht="13.5" thickBot="1" x14ac:dyDescent="0.25">
      <c r="R6" s="98"/>
    </row>
    <row r="7" spans="2:20" ht="13.5" thickBot="1" x14ac:dyDescent="0.25">
      <c r="B7" s="6"/>
      <c r="D7" s="165" t="s">
        <v>9</v>
      </c>
      <c r="E7" s="176"/>
      <c r="F7" s="167" t="s">
        <v>1</v>
      </c>
      <c r="G7" s="176"/>
      <c r="H7" s="167" t="s">
        <v>0</v>
      </c>
      <c r="I7" s="176"/>
      <c r="J7" s="167" t="s">
        <v>3</v>
      </c>
      <c r="K7" s="176"/>
      <c r="L7" s="167" t="s">
        <v>2</v>
      </c>
      <c r="M7" s="176"/>
      <c r="N7" s="167" t="s">
        <v>4</v>
      </c>
      <c r="O7" s="176"/>
      <c r="P7" s="167" t="s">
        <v>5</v>
      </c>
      <c r="Q7" s="176"/>
      <c r="R7" s="177" t="s">
        <v>6</v>
      </c>
    </row>
    <row r="8" spans="2:20" ht="15.75" thickBot="1" x14ac:dyDescent="0.3">
      <c r="B8" s="162" t="str">
        <f>+RESULTADOS!B28</f>
        <v>Equipo 2</v>
      </c>
      <c r="C8" s="1" t="e">
        <f>+#REF!</f>
        <v>#REF!</v>
      </c>
      <c r="D8" s="10">
        <f>+RESULTADOS!C28</f>
        <v>0</v>
      </c>
      <c r="E8" s="11">
        <f>+RESULTADOS!D28</f>
        <v>0</v>
      </c>
      <c r="F8" s="11">
        <f>+RESULTADOS!E28</f>
        <v>0</v>
      </c>
      <c r="G8" s="11">
        <f>+RESULTADOS!F28</f>
        <v>0</v>
      </c>
      <c r="H8" s="11">
        <f>+RESULTADOS!G28</f>
        <v>0</v>
      </c>
      <c r="I8" s="11">
        <f>+RESULTADOS!H28</f>
        <v>0</v>
      </c>
      <c r="J8" s="11">
        <f>+RESULTADOS!I28</f>
        <v>0</v>
      </c>
      <c r="K8" s="11">
        <f>+RESULTADOS!J28</f>
        <v>0</v>
      </c>
      <c r="L8" s="11">
        <f>+RESULTADOS!K28</f>
        <v>0</v>
      </c>
      <c r="M8" s="11">
        <f>+RESULTADOS!L28</f>
        <v>0</v>
      </c>
      <c r="N8" s="11">
        <f>+RESULTADOS!M28</f>
        <v>0</v>
      </c>
      <c r="O8" s="11">
        <f>+RESULTADOS!N28</f>
        <v>0</v>
      </c>
      <c r="P8" s="11">
        <f>+RESULTADOS!O28</f>
        <v>0</v>
      </c>
      <c r="Q8" s="11">
        <f>+RESULTADOS!P28</f>
        <v>0</v>
      </c>
      <c r="R8" s="159">
        <f>+RESULTADOS!Q28</f>
        <v>0</v>
      </c>
      <c r="S8" s="7"/>
      <c r="T8" s="4"/>
    </row>
    <row r="9" spans="2:20" ht="15.75" thickBot="1" x14ac:dyDescent="0.3">
      <c r="B9" s="163" t="str">
        <f>+RESULTADOS!B27</f>
        <v>Equipo 1</v>
      </c>
      <c r="C9" s="1" t="e">
        <f>+#REF!</f>
        <v>#REF!</v>
      </c>
      <c r="D9" s="12">
        <f>+RESULTADOS!C27</f>
        <v>0</v>
      </c>
      <c r="E9" s="13">
        <f>+RESULTADOS!D27</f>
        <v>0</v>
      </c>
      <c r="F9" s="13">
        <f>+RESULTADOS!E27</f>
        <v>0</v>
      </c>
      <c r="G9" s="13">
        <f>+RESULTADOS!F27</f>
        <v>0</v>
      </c>
      <c r="H9" s="13">
        <f>+RESULTADOS!G27</f>
        <v>0</v>
      </c>
      <c r="I9" s="13">
        <f>+RESULTADOS!H27</f>
        <v>0</v>
      </c>
      <c r="J9" s="13">
        <f>+RESULTADOS!I27</f>
        <v>0</v>
      </c>
      <c r="K9" s="13">
        <f>+RESULTADOS!J27</f>
        <v>0</v>
      </c>
      <c r="L9" s="13">
        <f>+RESULTADOS!K27</f>
        <v>0</v>
      </c>
      <c r="M9" s="13">
        <f>+RESULTADOS!L27</f>
        <v>0</v>
      </c>
      <c r="N9" s="13">
        <f>+RESULTADOS!M27</f>
        <v>0</v>
      </c>
      <c r="O9" s="13">
        <f>+RESULTADOS!N27</f>
        <v>0</v>
      </c>
      <c r="P9" s="13">
        <f>+RESULTADOS!O27</f>
        <v>0</v>
      </c>
      <c r="Q9" s="13">
        <f>+RESULTADOS!P27</f>
        <v>0</v>
      </c>
      <c r="R9" s="160">
        <f>+RESULTADOS!Q27</f>
        <v>0</v>
      </c>
    </row>
    <row r="10" spans="2:20" ht="15.75" thickBot="1" x14ac:dyDescent="0.3">
      <c r="B10" s="163" t="str">
        <f>+RESULTADOS!B30</f>
        <v>Equipo 4</v>
      </c>
      <c r="C10" s="1" t="e">
        <f>+#REF!</f>
        <v>#REF!</v>
      </c>
      <c r="D10" s="12">
        <f>+RESULTADOS!C30</f>
        <v>0</v>
      </c>
      <c r="E10" s="13">
        <f>+RESULTADOS!D30</f>
        <v>0</v>
      </c>
      <c r="F10" s="13">
        <f>+RESULTADOS!E30</f>
        <v>0</v>
      </c>
      <c r="G10" s="13">
        <f>+RESULTADOS!F30</f>
        <v>0</v>
      </c>
      <c r="H10" s="13">
        <f>+RESULTADOS!G30</f>
        <v>0</v>
      </c>
      <c r="I10" s="13">
        <f>+RESULTADOS!H30</f>
        <v>0</v>
      </c>
      <c r="J10" s="13">
        <f>+RESULTADOS!I30</f>
        <v>0</v>
      </c>
      <c r="K10" s="13">
        <f>+RESULTADOS!J30</f>
        <v>0</v>
      </c>
      <c r="L10" s="13">
        <f>+RESULTADOS!K30</f>
        <v>0</v>
      </c>
      <c r="M10" s="13">
        <f>+RESULTADOS!L30</f>
        <v>0</v>
      </c>
      <c r="N10" s="13">
        <f>+RESULTADOS!M30</f>
        <v>0</v>
      </c>
      <c r="O10" s="13">
        <f>+RESULTADOS!N30</f>
        <v>0</v>
      </c>
      <c r="P10" s="13">
        <f>+RESULTADOS!O30</f>
        <v>0</v>
      </c>
      <c r="Q10" s="13">
        <f>+RESULTADOS!P30</f>
        <v>0</v>
      </c>
      <c r="R10" s="160">
        <f>+RESULTADOS!Q30</f>
        <v>0</v>
      </c>
    </row>
    <row r="11" spans="2:20" ht="15.75" thickBot="1" x14ac:dyDescent="0.3">
      <c r="B11" s="164" t="str">
        <f>+RESULTADOS!B29</f>
        <v>Equipo 3</v>
      </c>
      <c r="C11" s="8" t="e">
        <f>+#REF!</f>
        <v>#REF!</v>
      </c>
      <c r="D11" s="15">
        <f>+RESULTADOS!C29</f>
        <v>0</v>
      </c>
      <c r="E11" s="16">
        <f>+RESULTADOS!D29</f>
        <v>0</v>
      </c>
      <c r="F11" s="16">
        <f>+RESULTADOS!E29</f>
        <v>0</v>
      </c>
      <c r="G11" s="16">
        <f>+RESULTADOS!F29</f>
        <v>0</v>
      </c>
      <c r="H11" s="16">
        <f>+RESULTADOS!G29</f>
        <v>0</v>
      </c>
      <c r="I11" s="16">
        <f>+RESULTADOS!H29</f>
        <v>0</v>
      </c>
      <c r="J11" s="16">
        <f>+RESULTADOS!I29</f>
        <v>0</v>
      </c>
      <c r="K11" s="16">
        <f>+RESULTADOS!J29</f>
        <v>0</v>
      </c>
      <c r="L11" s="16">
        <f>+RESULTADOS!K29</f>
        <v>0</v>
      </c>
      <c r="M11" s="16">
        <f>+RESULTADOS!L29</f>
        <v>0</v>
      </c>
      <c r="N11" s="16">
        <f>+RESULTADOS!M29</f>
        <v>0</v>
      </c>
      <c r="O11" s="16">
        <f>+RESULTADOS!N29</f>
        <v>0</v>
      </c>
      <c r="P11" s="16">
        <f>+RESULTADOS!O29</f>
        <v>0</v>
      </c>
      <c r="Q11" s="16">
        <f>+RESULTADOS!P29</f>
        <v>0</v>
      </c>
      <c r="R11" s="161">
        <f>+RESULTADOS!Q29</f>
        <v>0</v>
      </c>
    </row>
    <row r="12" spans="2:20" ht="15" hidden="1" x14ac:dyDescent="0.25">
      <c r="B12" s="20">
        <f>+RESULTADOS!B31</f>
        <v>0</v>
      </c>
      <c r="C12" s="7" t="e">
        <f>+#REF!</f>
        <v>#REF!</v>
      </c>
      <c r="D12" s="12" t="e">
        <f>+RESULTADOS!#REF!</f>
        <v>#REF!</v>
      </c>
      <c r="E12" s="13" t="e">
        <f>+RESULTADOS!#REF!</f>
        <v>#REF!</v>
      </c>
      <c r="F12" s="13" t="e">
        <f>+RESULTADOS!#REF!</f>
        <v>#REF!</v>
      </c>
      <c r="G12" s="13" t="e">
        <f>+RESULTADOS!#REF!</f>
        <v>#REF!</v>
      </c>
      <c r="H12" s="13" t="e">
        <f>+RESULTADOS!#REF!</f>
        <v>#REF!</v>
      </c>
      <c r="I12" s="13" t="e">
        <f>+RESULTADOS!#REF!</f>
        <v>#REF!</v>
      </c>
      <c r="J12" s="13" t="e">
        <f>+RESULTADOS!#REF!</f>
        <v>#REF!</v>
      </c>
      <c r="K12" s="13" t="e">
        <f>+RESULTADOS!#REF!</f>
        <v>#REF!</v>
      </c>
      <c r="L12" s="13" t="e">
        <f>+RESULTADOS!#REF!</f>
        <v>#REF!</v>
      </c>
      <c r="M12" s="13" t="e">
        <f>+RESULTADOS!#REF!</f>
        <v>#REF!</v>
      </c>
      <c r="N12" s="13" t="e">
        <f>+RESULTADOS!#REF!</f>
        <v>#REF!</v>
      </c>
      <c r="O12" s="13" t="e">
        <f>+RESULTADOS!#REF!</f>
        <v>#REF!</v>
      </c>
      <c r="P12" s="13" t="e">
        <f>+RESULTADOS!#REF!</f>
        <v>#REF!</v>
      </c>
      <c r="Q12" s="13" t="e">
        <f>+RESULTADOS!#REF!</f>
        <v>#REF!</v>
      </c>
      <c r="R12" s="14" t="e">
        <f>+RESULTADOS!#REF!</f>
        <v>#REF!</v>
      </c>
    </row>
    <row r="13" spans="2:20" ht="15" hidden="1" x14ac:dyDescent="0.25">
      <c r="B13" s="19">
        <f>+RESULTADOS!B32</f>
        <v>0</v>
      </c>
      <c r="C13" s="1" t="e">
        <f>+#REF!</f>
        <v>#REF!</v>
      </c>
      <c r="D13" s="12" t="e">
        <f>+RESULTADOS!#REF!</f>
        <v>#REF!</v>
      </c>
      <c r="E13" s="13" t="e">
        <f>+RESULTADOS!#REF!</f>
        <v>#REF!</v>
      </c>
      <c r="F13" s="13" t="e">
        <f>+RESULTADOS!#REF!</f>
        <v>#REF!</v>
      </c>
      <c r="G13" s="13" t="e">
        <f>+RESULTADOS!#REF!</f>
        <v>#REF!</v>
      </c>
      <c r="H13" s="13" t="e">
        <f>+RESULTADOS!#REF!</f>
        <v>#REF!</v>
      </c>
      <c r="I13" s="13" t="e">
        <f>+RESULTADOS!#REF!</f>
        <v>#REF!</v>
      </c>
      <c r="J13" s="13" t="e">
        <f>+RESULTADOS!#REF!</f>
        <v>#REF!</v>
      </c>
      <c r="K13" s="13" t="e">
        <f>+RESULTADOS!#REF!</f>
        <v>#REF!</v>
      </c>
      <c r="L13" s="13" t="e">
        <f>+RESULTADOS!#REF!</f>
        <v>#REF!</v>
      </c>
      <c r="M13" s="13" t="e">
        <f>+RESULTADOS!#REF!</f>
        <v>#REF!</v>
      </c>
      <c r="N13" s="13" t="e">
        <f>+RESULTADOS!#REF!</f>
        <v>#REF!</v>
      </c>
      <c r="O13" s="13" t="e">
        <f>+RESULTADOS!#REF!</f>
        <v>#REF!</v>
      </c>
      <c r="P13" s="13" t="e">
        <f>+RESULTADOS!#REF!</f>
        <v>#REF!</v>
      </c>
      <c r="Q13" s="13" t="e">
        <f>+RESULTADOS!#REF!</f>
        <v>#REF!</v>
      </c>
      <c r="R13" s="14" t="e">
        <f>+RESULTADOS!#REF!</f>
        <v>#REF!</v>
      </c>
    </row>
    <row r="14" spans="2:20" ht="15" hidden="1" x14ac:dyDescent="0.25">
      <c r="B14" s="19" t="str">
        <f>+RESULTADOS!B33</f>
        <v>TOTALES</v>
      </c>
      <c r="C14" s="1" t="e">
        <f>+#REF!</f>
        <v>#REF!</v>
      </c>
      <c r="D14" s="12" t="e">
        <f>+RESULTADOS!#REF!</f>
        <v>#REF!</v>
      </c>
      <c r="E14" s="13" t="e">
        <f>+RESULTADOS!#REF!</f>
        <v>#REF!</v>
      </c>
      <c r="F14" s="13" t="e">
        <f>+RESULTADOS!#REF!</f>
        <v>#REF!</v>
      </c>
      <c r="G14" s="13" t="e">
        <f>+RESULTADOS!#REF!</f>
        <v>#REF!</v>
      </c>
      <c r="H14" s="13" t="e">
        <f>+RESULTADOS!#REF!</f>
        <v>#REF!</v>
      </c>
      <c r="I14" s="13" t="e">
        <f>+RESULTADOS!#REF!</f>
        <v>#REF!</v>
      </c>
      <c r="J14" s="13" t="e">
        <f>+RESULTADOS!#REF!</f>
        <v>#REF!</v>
      </c>
      <c r="K14" s="13" t="e">
        <f>+RESULTADOS!#REF!</f>
        <v>#REF!</v>
      </c>
      <c r="L14" s="13" t="e">
        <f>+RESULTADOS!#REF!</f>
        <v>#REF!</v>
      </c>
      <c r="M14" s="13" t="e">
        <f>+RESULTADOS!#REF!</f>
        <v>#REF!</v>
      </c>
      <c r="N14" s="13" t="e">
        <f>+RESULTADOS!#REF!</f>
        <v>#REF!</v>
      </c>
      <c r="O14" s="13" t="e">
        <f>+RESULTADOS!#REF!</f>
        <v>#REF!</v>
      </c>
      <c r="P14" s="13" t="e">
        <f>+RESULTADOS!#REF!</f>
        <v>#REF!</v>
      </c>
      <c r="Q14" s="13" t="e">
        <f>+RESULTADOS!#REF!</f>
        <v>#REF!</v>
      </c>
      <c r="R14" s="14" t="e">
        <f>+RESULTADOS!#REF!</f>
        <v>#REF!</v>
      </c>
    </row>
    <row r="15" spans="2:20" ht="15" hidden="1" x14ac:dyDescent="0.25">
      <c r="B15" s="19">
        <f>+RESULTADOS!B34</f>
        <v>0</v>
      </c>
      <c r="C15" s="1" t="e">
        <f>+#REF!</f>
        <v>#REF!</v>
      </c>
      <c r="D15" s="12" t="e">
        <f>+RESULTADOS!#REF!</f>
        <v>#REF!</v>
      </c>
      <c r="E15" s="13" t="e">
        <f>+RESULTADOS!#REF!</f>
        <v>#REF!</v>
      </c>
      <c r="F15" s="13" t="e">
        <f>+RESULTADOS!#REF!</f>
        <v>#REF!</v>
      </c>
      <c r="G15" s="13" t="e">
        <f>+RESULTADOS!#REF!</f>
        <v>#REF!</v>
      </c>
      <c r="H15" s="13" t="e">
        <f>+RESULTADOS!#REF!</f>
        <v>#REF!</v>
      </c>
      <c r="I15" s="13" t="e">
        <f>+RESULTADOS!#REF!</f>
        <v>#REF!</v>
      </c>
      <c r="J15" s="13" t="e">
        <f>+RESULTADOS!#REF!</f>
        <v>#REF!</v>
      </c>
      <c r="K15" s="13" t="e">
        <f>+RESULTADOS!#REF!</f>
        <v>#REF!</v>
      </c>
      <c r="L15" s="13" t="e">
        <f>+RESULTADOS!#REF!</f>
        <v>#REF!</v>
      </c>
      <c r="M15" s="13" t="e">
        <f>+RESULTADOS!#REF!</f>
        <v>#REF!</v>
      </c>
      <c r="N15" s="13" t="e">
        <f>+RESULTADOS!#REF!</f>
        <v>#REF!</v>
      </c>
      <c r="O15" s="13" t="e">
        <f>+RESULTADOS!#REF!</f>
        <v>#REF!</v>
      </c>
      <c r="P15" s="13" t="e">
        <f>+RESULTADOS!#REF!</f>
        <v>#REF!</v>
      </c>
      <c r="Q15" s="13" t="e">
        <f>+RESULTADOS!#REF!</f>
        <v>#REF!</v>
      </c>
      <c r="R15" s="14" t="e">
        <f>+RESULTADOS!#REF!</f>
        <v>#REF!</v>
      </c>
    </row>
    <row r="16" spans="2:20" ht="15" hidden="1" x14ac:dyDescent="0.25">
      <c r="B16" s="19">
        <f>+RESULTADOS!B35</f>
        <v>0</v>
      </c>
      <c r="C16" s="1" t="e">
        <f>+#REF!</f>
        <v>#REF!</v>
      </c>
      <c r="D16" s="12" t="e">
        <f>+RESULTADOS!#REF!</f>
        <v>#REF!</v>
      </c>
      <c r="E16" s="13" t="e">
        <f>+RESULTADOS!#REF!</f>
        <v>#REF!</v>
      </c>
      <c r="F16" s="13" t="e">
        <f>+RESULTADOS!#REF!</f>
        <v>#REF!</v>
      </c>
      <c r="G16" s="13" t="e">
        <f>+RESULTADOS!#REF!</f>
        <v>#REF!</v>
      </c>
      <c r="H16" s="13" t="e">
        <f>+RESULTADOS!#REF!</f>
        <v>#REF!</v>
      </c>
      <c r="I16" s="13" t="e">
        <f>+RESULTADOS!#REF!</f>
        <v>#REF!</v>
      </c>
      <c r="J16" s="13" t="e">
        <f>+RESULTADOS!#REF!</f>
        <v>#REF!</v>
      </c>
      <c r="K16" s="13" t="e">
        <f>+RESULTADOS!#REF!</f>
        <v>#REF!</v>
      </c>
      <c r="L16" s="13" t="e">
        <f>+RESULTADOS!#REF!</f>
        <v>#REF!</v>
      </c>
      <c r="M16" s="13" t="e">
        <f>+RESULTADOS!#REF!</f>
        <v>#REF!</v>
      </c>
      <c r="N16" s="13" t="e">
        <f>+RESULTADOS!#REF!</f>
        <v>#REF!</v>
      </c>
      <c r="O16" s="13" t="e">
        <f>+RESULTADOS!#REF!</f>
        <v>#REF!</v>
      </c>
      <c r="P16" s="13" t="e">
        <f>+RESULTADOS!#REF!</f>
        <v>#REF!</v>
      </c>
      <c r="Q16" s="13" t="e">
        <f>+RESULTADOS!#REF!</f>
        <v>#REF!</v>
      </c>
      <c r="R16" s="14" t="e">
        <f>+RESULTADOS!#REF!</f>
        <v>#REF!</v>
      </c>
    </row>
    <row r="17" spans="2:18" ht="15" hidden="1" x14ac:dyDescent="0.25">
      <c r="B17" s="19">
        <f>+RESULTADOS!B36</f>
        <v>0</v>
      </c>
      <c r="C17" s="1" t="e">
        <f>+#REF!</f>
        <v>#REF!</v>
      </c>
      <c r="D17" s="12" t="e">
        <f>+RESULTADOS!#REF!</f>
        <v>#REF!</v>
      </c>
      <c r="E17" s="13" t="e">
        <f>+RESULTADOS!#REF!</f>
        <v>#REF!</v>
      </c>
      <c r="F17" s="13" t="e">
        <f>+RESULTADOS!#REF!</f>
        <v>#REF!</v>
      </c>
      <c r="G17" s="13" t="e">
        <f>+RESULTADOS!#REF!</f>
        <v>#REF!</v>
      </c>
      <c r="H17" s="13" t="e">
        <f>+RESULTADOS!#REF!</f>
        <v>#REF!</v>
      </c>
      <c r="I17" s="13" t="e">
        <f>+RESULTADOS!#REF!</f>
        <v>#REF!</v>
      </c>
      <c r="J17" s="13" t="e">
        <f>+RESULTADOS!#REF!</f>
        <v>#REF!</v>
      </c>
      <c r="K17" s="13" t="e">
        <f>+RESULTADOS!#REF!</f>
        <v>#REF!</v>
      </c>
      <c r="L17" s="13" t="e">
        <f>+RESULTADOS!#REF!</f>
        <v>#REF!</v>
      </c>
      <c r="M17" s="13" t="e">
        <f>+RESULTADOS!#REF!</f>
        <v>#REF!</v>
      </c>
      <c r="N17" s="13" t="e">
        <f>+RESULTADOS!#REF!</f>
        <v>#REF!</v>
      </c>
      <c r="O17" s="13" t="e">
        <f>+RESULTADOS!#REF!</f>
        <v>#REF!</v>
      </c>
      <c r="P17" s="13" t="e">
        <f>+RESULTADOS!#REF!</f>
        <v>#REF!</v>
      </c>
      <c r="Q17" s="13" t="e">
        <f>+RESULTADOS!#REF!</f>
        <v>#REF!</v>
      </c>
      <c r="R17" s="14" t="e">
        <f>+RESULTADOS!#REF!</f>
        <v>#REF!</v>
      </c>
    </row>
    <row r="18" spans="2:18" ht="13.5" thickBot="1" x14ac:dyDescent="0.25">
      <c r="K18" s="3" t="s">
        <v>12</v>
      </c>
      <c r="P18" s="21" t="s">
        <v>12</v>
      </c>
    </row>
    <row r="19" spans="2:18" ht="15.75" thickBot="1" x14ac:dyDescent="0.3">
      <c r="B19" s="178" t="s">
        <v>11</v>
      </c>
      <c r="C19" s="5"/>
      <c r="D19" s="17">
        <f>SUM(D8:D11)</f>
        <v>0</v>
      </c>
      <c r="E19" s="17" t="e">
        <f>SUM(E8:E17)</f>
        <v>#REF!</v>
      </c>
      <c r="F19" s="17">
        <f t="shared" ref="F19:R19" si="0">SUM(F8:F11)</f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7">
        <f t="shared" si="0"/>
        <v>0</v>
      </c>
      <c r="P19" s="17">
        <f t="shared" si="0"/>
        <v>0</v>
      </c>
      <c r="Q19" s="17">
        <f t="shared" si="0"/>
        <v>0</v>
      </c>
      <c r="R19" s="18">
        <f t="shared" si="0"/>
        <v>0</v>
      </c>
    </row>
    <row r="22" spans="2:18" x14ac:dyDescent="0.2">
      <c r="B22" s="22"/>
      <c r="C22" s="23"/>
      <c r="D22" s="24"/>
      <c r="E22" s="23"/>
      <c r="F22" s="23"/>
      <c r="G22" s="23"/>
      <c r="H22" s="23"/>
      <c r="J22" s="2"/>
    </row>
    <row r="26" spans="2:18" x14ac:dyDescent="0.2">
      <c r="B26" s="26"/>
      <c r="C26" s="23"/>
      <c r="D26" s="24"/>
      <c r="E26" s="23"/>
      <c r="F26" s="23"/>
      <c r="G26" s="23"/>
      <c r="H26" s="23"/>
    </row>
    <row r="27" spans="2:18" x14ac:dyDescent="0.2">
      <c r="B27" s="26"/>
      <c r="C27" s="23"/>
      <c r="D27" s="25"/>
      <c r="E27" s="25"/>
      <c r="F27" s="25"/>
      <c r="G27" s="25"/>
      <c r="H27" s="25"/>
      <c r="J27" s="27"/>
    </row>
  </sheetData>
  <sheetProtection selectLockedCells="1" selectUnlockedCells="1"/>
  <mergeCells count="1">
    <mergeCell ref="B2:R2"/>
  </mergeCells>
  <phoneticPr fontId="0" type="noConversion"/>
  <pageMargins left="0.78740157480314965" right="0.78740157480314965" top="0.27559055118110237" bottom="0.98425196850393704" header="0" footer="0"/>
  <pageSetup scale="80" orientation="portrait" horizontalDpi="4294967295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B2:AB33"/>
  <sheetViews>
    <sheetView showGridLines="0" workbookViewId="0">
      <selection sqref="A1:A65536"/>
    </sheetView>
  </sheetViews>
  <sheetFormatPr baseColWidth="10" defaultRowHeight="12.75" x14ac:dyDescent="0.2"/>
  <cols>
    <col min="1" max="1" width="11.42578125" style="28"/>
    <col min="2" max="2" width="22.7109375" style="28" bestFit="1" customWidth="1"/>
    <col min="3" max="4" width="9.42578125" style="28" customWidth="1"/>
    <col min="5" max="5" width="10" style="28" customWidth="1"/>
    <col min="6" max="7" width="10.28515625" style="28" customWidth="1"/>
    <col min="8" max="8" width="10" style="28" customWidth="1"/>
    <col min="9" max="9" width="8.85546875" style="28" customWidth="1"/>
    <col min="10" max="10" width="9.28515625" style="28" customWidth="1"/>
    <col min="11" max="11" width="7.7109375" style="28" customWidth="1"/>
    <col min="12" max="12" width="4.5703125" style="28" customWidth="1"/>
    <col min="13" max="13" width="7.85546875" style="28" customWidth="1"/>
    <col min="14" max="16" width="7.7109375" style="28" customWidth="1"/>
    <col min="17" max="17" width="8.140625" style="28" customWidth="1"/>
    <col min="18" max="18" width="7.7109375" style="28" customWidth="1"/>
    <col min="19" max="19" width="9.42578125" style="28" customWidth="1"/>
    <col min="20" max="22" width="7.7109375" style="28" customWidth="1"/>
    <col min="23" max="23" width="7.140625" style="28" customWidth="1"/>
    <col min="24" max="24" width="6.28515625" style="28" customWidth="1"/>
    <col min="25" max="25" width="7.7109375" style="28" customWidth="1"/>
    <col min="26" max="26" width="5.7109375" style="28" customWidth="1"/>
    <col min="27" max="16384" width="11.42578125" style="28"/>
  </cols>
  <sheetData>
    <row r="2" spans="2:28" ht="46.5" customHeight="1" x14ac:dyDescent="0.2">
      <c r="B2" s="204" t="s">
        <v>41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</row>
    <row r="3" spans="2:28" ht="4.5" customHeight="1" x14ac:dyDescent="0.2">
      <c r="B3" s="9"/>
      <c r="C3" s="89"/>
      <c r="D3" s="9"/>
      <c r="E3" s="9"/>
      <c r="F3" s="84"/>
      <c r="G3" s="84"/>
      <c r="H3" s="91"/>
      <c r="I3" s="91"/>
      <c r="J3" s="84"/>
      <c r="K3" s="9"/>
      <c r="L3" s="84"/>
      <c r="M3" s="9"/>
      <c r="N3" s="9"/>
      <c r="O3" s="9"/>
      <c r="P3" s="9"/>
      <c r="Q3" s="9"/>
      <c r="R3" s="9"/>
    </row>
    <row r="4" spans="2:28" s="29" customFormat="1" ht="4.5" customHeight="1" x14ac:dyDescent="0.45">
      <c r="B4" s="9"/>
      <c r="C4" s="89"/>
      <c r="D4" s="55"/>
      <c r="E4" s="91"/>
      <c r="F4" s="85"/>
      <c r="G4" s="85"/>
      <c r="H4" s="91"/>
      <c r="I4" s="91"/>
      <c r="J4" s="85"/>
      <c r="K4" s="9"/>
      <c r="L4" s="85"/>
      <c r="M4" s="9"/>
      <c r="N4" s="9"/>
      <c r="O4" s="9"/>
      <c r="P4" s="53"/>
      <c r="Q4" s="9"/>
      <c r="R4" s="54"/>
    </row>
    <row r="5" spans="2:28" s="29" customFormat="1" ht="4.5" customHeight="1" x14ac:dyDescent="0.2">
      <c r="B5" s="9"/>
      <c r="C5" s="89"/>
      <c r="D5" s="90"/>
      <c r="E5" s="100"/>
      <c r="F5" s="84"/>
      <c r="G5" s="84"/>
      <c r="H5" s="91"/>
      <c r="I5" s="91"/>
      <c r="J5" s="84"/>
      <c r="K5" s="54"/>
      <c r="L5" s="54"/>
      <c r="N5" s="9"/>
      <c r="O5" s="9"/>
      <c r="P5" s="9"/>
      <c r="Q5" s="9"/>
      <c r="R5" s="54"/>
    </row>
    <row r="6" spans="2:28" ht="15" x14ac:dyDescent="0.2">
      <c r="E6" s="94"/>
      <c r="K6" s="98"/>
    </row>
    <row r="7" spans="2:28" s="29" customFormat="1" ht="13.5" thickBot="1" x14ac:dyDescent="0.25">
      <c r="K7" s="98"/>
    </row>
    <row r="8" spans="2:28" ht="13.5" thickBot="1" x14ac:dyDescent="0.25">
      <c r="B8" s="6"/>
      <c r="C8" s="205" t="str">
        <f>+B9</f>
        <v>Equipo 1</v>
      </c>
      <c r="D8" s="206"/>
      <c r="E8" s="205" t="str">
        <f>+B10</f>
        <v>Equipo 2</v>
      </c>
      <c r="F8" s="206"/>
      <c r="G8" s="205" t="str">
        <f>+B11</f>
        <v>Equipo 3</v>
      </c>
      <c r="H8" s="206"/>
      <c r="I8" s="205" t="str">
        <f>+B12</f>
        <v>Equipo 4</v>
      </c>
      <c r="J8" s="206"/>
      <c r="K8" s="207">
        <f>+B13</f>
        <v>0</v>
      </c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B8" s="30"/>
    </row>
    <row r="9" spans="2:28" ht="18.75" customHeight="1" x14ac:dyDescent="0.2">
      <c r="B9" s="162" t="str">
        <f>+Programación!D8</f>
        <v>Equipo 1</v>
      </c>
      <c r="C9" s="83"/>
      <c r="D9" s="68"/>
      <c r="E9" s="56"/>
      <c r="F9" s="57"/>
      <c r="G9" s="56"/>
      <c r="H9" s="57"/>
      <c r="I9" s="56"/>
      <c r="J9" s="58"/>
      <c r="K9" s="31"/>
      <c r="L9" s="31"/>
      <c r="M9" s="32"/>
      <c r="N9" s="32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2:28" ht="18.75" customHeight="1" x14ac:dyDescent="0.2">
      <c r="B10" s="163" t="str">
        <f>+Programación!D9</f>
        <v>Equipo 2</v>
      </c>
      <c r="C10" s="81"/>
      <c r="D10" s="59"/>
      <c r="E10" s="60"/>
      <c r="F10" s="61"/>
      <c r="G10" s="62"/>
      <c r="H10" s="59"/>
      <c r="I10" s="62"/>
      <c r="J10" s="63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2:28" ht="20.25" customHeight="1" x14ac:dyDescent="0.2">
      <c r="B11" s="163" t="str">
        <f>+Programación!D10</f>
        <v>Equipo 3</v>
      </c>
      <c r="C11" s="81"/>
      <c r="D11" s="59"/>
      <c r="E11" s="62"/>
      <c r="F11" s="59"/>
      <c r="G11" s="60"/>
      <c r="H11" s="61"/>
      <c r="I11" s="62"/>
      <c r="J11" s="63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2:28" ht="18.75" customHeight="1" thickBot="1" x14ac:dyDescent="0.25">
      <c r="B12" s="164" t="str">
        <f>+Programación!D11</f>
        <v>Equipo 4</v>
      </c>
      <c r="C12" s="82"/>
      <c r="D12" s="64"/>
      <c r="E12" s="65"/>
      <c r="F12" s="64"/>
      <c r="G12" s="65"/>
      <c r="H12" s="64"/>
      <c r="I12" s="66"/>
      <c r="J12" s="67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2:28" ht="18.75" customHeight="1" x14ac:dyDescent="0.2">
      <c r="B13" s="55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2:28" ht="18.75" hidden="1" customHeight="1" x14ac:dyDescent="0.2">
      <c r="B14" s="37"/>
      <c r="C14" s="38"/>
      <c r="D14" s="39"/>
      <c r="E14" s="40"/>
      <c r="F14" s="39"/>
      <c r="G14" s="40"/>
      <c r="H14" s="39"/>
      <c r="I14" s="41"/>
      <c r="J14" s="4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2:28" ht="18.75" hidden="1" customHeight="1" x14ac:dyDescent="0.2">
      <c r="B15" s="37"/>
      <c r="C15" s="43"/>
      <c r="D15" s="44"/>
      <c r="E15" s="45"/>
      <c r="F15" s="44"/>
      <c r="G15" s="45"/>
      <c r="H15" s="44"/>
      <c r="I15" s="35"/>
      <c r="J15" s="36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2:28" ht="18.75" hidden="1" customHeight="1" x14ac:dyDescent="0.2">
      <c r="B16" s="37"/>
      <c r="C16" s="43"/>
      <c r="D16" s="44"/>
      <c r="E16" s="45"/>
      <c r="F16" s="44"/>
      <c r="G16" s="45"/>
      <c r="H16" s="44"/>
      <c r="I16" s="35"/>
      <c r="J16" s="36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2:28" ht="18.75" hidden="1" customHeight="1" x14ac:dyDescent="0.2">
      <c r="B17" s="37"/>
      <c r="C17" s="33"/>
      <c r="D17" s="34"/>
      <c r="E17" s="35"/>
      <c r="F17" s="34"/>
      <c r="G17" s="35"/>
      <c r="H17" s="34"/>
      <c r="I17" s="35"/>
      <c r="J17" s="36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2:28" ht="18.75" hidden="1" customHeight="1" x14ac:dyDescent="0.2">
      <c r="B18" s="37"/>
      <c r="C18" s="33"/>
      <c r="D18" s="34"/>
      <c r="E18" s="35"/>
      <c r="F18" s="34"/>
      <c r="G18" s="35"/>
      <c r="H18" s="34"/>
      <c r="I18" s="35"/>
      <c r="J18" s="36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2:28" ht="18.75" hidden="1" customHeight="1" x14ac:dyDescent="0.2">
      <c r="B19" s="37"/>
      <c r="C19" s="46"/>
      <c r="D19" s="47"/>
      <c r="E19" s="48"/>
      <c r="F19" s="47"/>
      <c r="G19" s="48"/>
      <c r="H19" s="47"/>
      <c r="I19" s="48"/>
      <c r="J19" s="49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2:28" ht="19.5" customHeight="1" x14ac:dyDescent="0.2"/>
    <row r="21" spans="2:28" ht="19.5" customHeight="1" x14ac:dyDescent="0.2">
      <c r="B21" s="50"/>
      <c r="C21" s="6" t="s">
        <v>13</v>
      </c>
    </row>
    <row r="22" spans="2:28" ht="19.5" customHeight="1" x14ac:dyDescent="0.2">
      <c r="B22" s="51"/>
      <c r="C22" s="6" t="s">
        <v>10</v>
      </c>
    </row>
    <row r="23" spans="2:28" ht="19.5" customHeight="1" x14ac:dyDescent="0.2"/>
    <row r="25" spans="2:28" ht="12.75" customHeight="1" x14ac:dyDescent="0.2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2:28" ht="21" customHeight="1" thickBot="1" x14ac:dyDescent="0.25">
      <c r="C26" s="182" t="s">
        <v>9</v>
      </c>
      <c r="D26" s="182"/>
      <c r="E26" s="182" t="s">
        <v>1</v>
      </c>
      <c r="F26" s="182"/>
      <c r="G26" s="182" t="s">
        <v>0</v>
      </c>
      <c r="H26" s="182"/>
      <c r="I26" s="182" t="s">
        <v>3</v>
      </c>
      <c r="J26" s="182"/>
      <c r="K26" s="182" t="s">
        <v>2</v>
      </c>
      <c r="L26" s="182"/>
      <c r="M26" s="182" t="s">
        <v>4</v>
      </c>
      <c r="N26" s="182"/>
      <c r="O26" s="182" t="s">
        <v>5</v>
      </c>
      <c r="P26" s="182"/>
      <c r="Q26" s="182" t="s">
        <v>6</v>
      </c>
      <c r="R26" s="182"/>
      <c r="S26" s="182" t="s">
        <v>7</v>
      </c>
    </row>
    <row r="27" spans="2:28" x14ac:dyDescent="0.2">
      <c r="B27" s="179" t="str">
        <f>+B9</f>
        <v>Equipo 1</v>
      </c>
      <c r="C27" s="69">
        <f>+G27*3+I27*1+K27*0</f>
        <v>0</v>
      </c>
      <c r="D27" s="70"/>
      <c r="E27" s="70">
        <f>SUM(G27:L27)</f>
        <v>0</v>
      </c>
      <c r="F27" s="70"/>
      <c r="G27" s="70">
        <f>IF(C9&gt;D9,1)+IF(E9&gt;F9,1)+IF(G9&gt;H9,1)+IF(I9&gt;J9,1)+IF(K9&gt;L9,1)+IF(M9&gt;N9,1)+IF(O9&gt;P9,1)+IF(Q9&gt;R9,1)+IF(S9&gt;T9,1)+IF(U9&gt;V9,1)+IF(W9&gt;X9,1)+IF(Y9&gt;Z9,1)</f>
        <v>0</v>
      </c>
      <c r="H27" s="70"/>
      <c r="I27" s="70">
        <f>IF(AND(E9=F9,E9&lt;&gt;""),1)+IF(AND(G9=H9,G9&lt;&gt;""),1)+IF(AND(I9=J9,I9&lt;&gt;""),1)+IF(AND(K9=L9,K9&lt;&gt;""),1)+IF(AND(M9=N9,M9&lt;&gt;""),1)+IF(AND(O9=P9,O9&lt;&gt;""),1)+IF(AND(Q9=R9,Q9&lt;&gt;""),1)+IF(AND(S9=T9,S9&lt;&gt;""),1)+IF(AND(U9=V9,U9&lt;&gt;""),1)+IF(AND(W9=X9,W9&lt;&gt;""),1)+IF(AND(Y9=Z9,Y9&lt;&gt;""),1)+IF(AND(C9=D9,C9&lt;&gt;""),1)</f>
        <v>0</v>
      </c>
      <c r="J27" s="70"/>
      <c r="K27" s="70">
        <f>IF(I9&lt;J9,1)+IF(K9&lt;L9,1)+IF(M9&lt;N9,1)+IF(O9&lt;P9,1)+IF(Q9&lt;R9,1)+IF(S9&lt;T9,1)+IF(U9&lt;V9,1)+IF(W9&lt;X9,1)+IF(Y9&lt;Z9,1)+IF(C9&lt;D9,1)+IF(E9&lt;F9,1)+IF(G9&lt;H9,1)</f>
        <v>0</v>
      </c>
      <c r="L27" s="70"/>
      <c r="M27" s="70">
        <f>+$K9+$M9+$I9+$G9+$E9+$O9+$Q9+$S9+$U9+$W9+$Y9+$C9</f>
        <v>0</v>
      </c>
      <c r="N27" s="70"/>
      <c r="O27" s="70">
        <f>+$X9+$D9+$F9+$H9+$J9+$L9+$N9+$P9+$R9+$T9+$V9+$Z9</f>
        <v>0</v>
      </c>
      <c r="P27" s="70"/>
      <c r="Q27" s="70">
        <f>+$M27-$O27</f>
        <v>0</v>
      </c>
      <c r="R27" s="70"/>
      <c r="S27" s="71" t="e">
        <f>+C27/(E27*3)</f>
        <v>#DIV/0!</v>
      </c>
      <c r="AB27" s="52"/>
    </row>
    <row r="28" spans="2:28" x14ac:dyDescent="0.2">
      <c r="B28" s="180" t="str">
        <f>+B10</f>
        <v>Equipo 2</v>
      </c>
      <c r="C28" s="72">
        <f>+G28*3+I28*1+K28*0</f>
        <v>0</v>
      </c>
      <c r="D28" s="73"/>
      <c r="E28" s="73">
        <f>SUM(G28:L28)</f>
        <v>0</v>
      </c>
      <c r="F28" s="73"/>
      <c r="G28" s="73">
        <f>IF(C10&gt;D10,1)+IF(E10&gt;F10,1)+IF(G10&gt;H10,1)+IF(I10&gt;J10,1)+IF(K10&gt;L10,1)+IF(M10&gt;N10,1)+IF(O10&gt;P10,1)+IF(Q10&gt;R10,1)+IF(S10&gt;T10,1)+IF(U10&gt;V10,1)+IF(W10&gt;X10,1)+IF(Y10&gt;Z10,1)</f>
        <v>0</v>
      </c>
      <c r="H28" s="73"/>
      <c r="I28" s="73">
        <f>IF(AND(E10=F10,E10&lt;&gt;""),1)+IF(AND(G10=H10,G10&lt;&gt;""),1)+IF(AND(I10=J10,I10&lt;&gt;""),1)+IF(AND(K10=L10,K10&lt;&gt;""),1)+IF(AND(M10=N10,M10&lt;&gt;""),1)+IF(AND(O10=P10,O10&lt;&gt;""),1)+IF(AND(Q10=R10,Q10&lt;&gt;""),1)+IF(AND(S10=T10,S10&lt;&gt;""),1)+IF(AND(U10=V10,U10&lt;&gt;""),1)+IF(AND(W10=X10,W10&lt;&gt;""),1)+IF(AND(Y10=Z10,Y10&lt;&gt;""),1)+IF(AND(C10=D10,C10&lt;&gt;""),1)</f>
        <v>0</v>
      </c>
      <c r="J28" s="73"/>
      <c r="K28" s="73">
        <f>IF(I10&lt;J10,1)+IF(K10&lt;L10,1)+IF(M10&lt;N10,1)+IF(O10&lt;P10,1)+IF(Q10&lt;R10,1)+IF(S10&lt;T10,1)+IF(U10&lt;V10,1)+IF(W10&lt;X10,1)+IF(Y10&lt;Z10,1)+IF(C10&lt;D10,1)+IF(E10&lt;F10,1)+IF(G10&lt;H10,1)</f>
        <v>0</v>
      </c>
      <c r="L28" s="73"/>
      <c r="M28" s="73">
        <f>+$K10+$M10+$I10+$G10+$E10+$O10+$Q10+$S10+$U10+$W10+$Y10+$C10</f>
        <v>0</v>
      </c>
      <c r="N28" s="73"/>
      <c r="O28" s="73">
        <f>+$X10+$D10+$F10+$H10+$J10+$L10+$N10+$P10+$R10+$T10+$V10+$Z10</f>
        <v>0</v>
      </c>
      <c r="P28" s="73"/>
      <c r="Q28" s="73">
        <f>+$M28-$O28</f>
        <v>0</v>
      </c>
      <c r="R28" s="73"/>
      <c r="S28" s="74" t="e">
        <f>+C28/(E28*3)</f>
        <v>#DIV/0!</v>
      </c>
      <c r="AB28" s="52"/>
    </row>
    <row r="29" spans="2:28" x14ac:dyDescent="0.2">
      <c r="B29" s="180" t="str">
        <f>+B11</f>
        <v>Equipo 3</v>
      </c>
      <c r="C29" s="72">
        <f>+G29*3+I29*1+K29*0</f>
        <v>0</v>
      </c>
      <c r="D29" s="73"/>
      <c r="E29" s="73">
        <f>SUM(G29:L29)</f>
        <v>0</v>
      </c>
      <c r="F29" s="73"/>
      <c r="G29" s="73">
        <f>IF(C11&gt;D11,1)+IF(E11&gt;F11,1)+IF(G11&gt;H11,1)+IF(I11&gt;J11,1)+IF(K11&gt;L11,1)+IF(M11&gt;N11,1)+IF(O11&gt;P11,1)+IF(Q11&gt;R11,1)+IF(S11&gt;T11,1)+IF(U11&gt;V11,1)+IF(W11&gt;X11,1)+IF(Y11&gt;Z11,1)</f>
        <v>0</v>
      </c>
      <c r="H29" s="73"/>
      <c r="I29" s="73">
        <f>IF(AND(E11=F11,E11&lt;&gt;""),1)+IF(AND(G11=H11,G11&lt;&gt;""),1)+IF(AND(I11=J11,I11&lt;&gt;""),1)+IF(AND(K11=L11,K11&lt;&gt;""),1)+IF(AND(M11=N11,M11&lt;&gt;""),1)+IF(AND(O11=P11,O11&lt;&gt;""),1)+IF(AND(Q11=R11,Q11&lt;&gt;""),1)+IF(AND(S11=T11,S11&lt;&gt;""),1)+IF(AND(U11=V11,U11&lt;&gt;""),1)+IF(AND(W11=X11,W11&lt;&gt;""),1)+IF(AND(Y11=Z11,Y11&lt;&gt;""),1)+IF(AND(C11=D11,C11&lt;&gt;""),1)</f>
        <v>0</v>
      </c>
      <c r="J29" s="73"/>
      <c r="K29" s="73">
        <f>IF(I11&lt;J11,1)+IF(K11&lt;L11,1)+IF(M11&lt;N11,1)+IF(O11&lt;P11,1)+IF(Q11&lt;R11,1)+IF(S11&lt;T11,1)+IF(U11&lt;V11,1)+IF(W11&lt;X11,1)+IF(Y11&lt;Z11,1)+IF(C11&lt;D11,1)+IF(E11&lt;F11,1)+IF(G11&lt;H11,1)</f>
        <v>0</v>
      </c>
      <c r="L29" s="73"/>
      <c r="M29" s="73">
        <f>+$K11+$M11+$I11+$G11+$E11+$O11+$Q11+$S11+$U11+$W11+$Y11+$C11</f>
        <v>0</v>
      </c>
      <c r="N29" s="73"/>
      <c r="O29" s="73">
        <f>+$X11+$D11+$F11+$H11+$J11+$L11+$N11+$P11+$R11+$T11+$V11+$Z11</f>
        <v>0</v>
      </c>
      <c r="P29" s="73"/>
      <c r="Q29" s="73">
        <f>+$M29-$O29</f>
        <v>0</v>
      </c>
      <c r="R29" s="73"/>
      <c r="S29" s="74" t="e">
        <f>+C29/(E29*3)</f>
        <v>#DIV/0!</v>
      </c>
      <c r="AB29" s="52"/>
    </row>
    <row r="30" spans="2:28" ht="13.5" thickBot="1" x14ac:dyDescent="0.25">
      <c r="B30" s="180" t="str">
        <f>+B12</f>
        <v>Equipo 4</v>
      </c>
      <c r="C30" s="75">
        <f>+G30*3+I30*1+K30*0</f>
        <v>0</v>
      </c>
      <c r="D30" s="76"/>
      <c r="E30" s="76">
        <f>SUM(G30:L30)</f>
        <v>0</v>
      </c>
      <c r="F30" s="76"/>
      <c r="G30" s="76">
        <f>IF(C12&gt;D12,1)+IF(E12&gt;F12,1)+IF(G12&gt;H12,1)+IF(I12&gt;J12,1)+IF(K12&gt;L12,1)+IF(M12&gt;N12,1)+IF(O12&gt;P12,1)+IF(Q12&gt;R12,1)+IF(S12&gt;T12,1)+IF(U12&gt;V12,1)+IF(W12&gt;X12,1)+IF(Y12&gt;Z12,1)</f>
        <v>0</v>
      </c>
      <c r="H30" s="76"/>
      <c r="I30" s="76">
        <f>IF(AND(E12=F12,E12&lt;&gt;""),1)+IF(AND(G12=H12,G12&lt;&gt;""),1)+IF(AND(I12=J12,I12&lt;&gt;""),1)+IF(AND(K12=L12,K12&lt;&gt;""),1)+IF(AND(M12=N12,M12&lt;&gt;""),1)+IF(AND(O12=P12,O12&lt;&gt;""),1)+IF(AND(Q12=R12,Q12&lt;&gt;""),1)+IF(AND(S12=T12,S12&lt;&gt;""),1)+IF(AND(U12=V12,U12&lt;&gt;""),1)+IF(AND(W12=X12,W12&lt;&gt;""),1)+IF(AND(Y12=Z12,Y12&lt;&gt;""),1)+IF(AND(C12=D12,C12&lt;&gt;""),1)</f>
        <v>0</v>
      </c>
      <c r="J30" s="76"/>
      <c r="K30" s="76">
        <f>IF(I12&lt;J12,1)+IF(K12&lt;L12,1)+IF(M12&lt;N12,1)+IF(O12&lt;P12,1)+IF(Q12&lt;R12,1)+IF(S12&lt;T12,1)+IF(U12&lt;V12,1)+IF(W12&lt;X12,1)+IF(Y12&lt;Z12,1)+IF(C12&lt;D12,1)+IF(E12&lt;F12,1)+IF(G12&lt;H12,1)</f>
        <v>0</v>
      </c>
      <c r="L30" s="76"/>
      <c r="M30" s="76">
        <f>+$K12+$M12+$I12+$G12+$E12+$O12+$Q12+$S12+$U12+$W12+$Y12+$C12</f>
        <v>0</v>
      </c>
      <c r="N30" s="76"/>
      <c r="O30" s="76">
        <f>+$X12+$D12+$F12+$H12+$J12+$L12+$N12+$P12+$R12+$T12+$V12+$Z12</f>
        <v>0</v>
      </c>
      <c r="P30" s="76"/>
      <c r="Q30" s="76">
        <f>+$M30-$O30</f>
        <v>0</v>
      </c>
      <c r="R30" s="76"/>
      <c r="S30" s="77" t="e">
        <f>+C30/(E30*3)</f>
        <v>#DIV/0!</v>
      </c>
      <c r="U30" s="4"/>
      <c r="AB30" s="52"/>
    </row>
    <row r="32" spans="2:28" ht="13.5" thickBot="1" x14ac:dyDescent="0.25"/>
    <row r="33" spans="2:19" ht="13.5" thickBot="1" x14ac:dyDescent="0.25">
      <c r="B33" s="181" t="s">
        <v>11</v>
      </c>
      <c r="C33" s="78"/>
      <c r="D33" s="79"/>
      <c r="E33" s="79">
        <f>SUM(E27:E30)</f>
        <v>0</v>
      </c>
      <c r="F33" s="79"/>
      <c r="G33" s="79">
        <f>SUM(G27:G30)</f>
        <v>0</v>
      </c>
      <c r="H33" s="79"/>
      <c r="I33" s="79">
        <f>SUM(I27:I30)</f>
        <v>0</v>
      </c>
      <c r="J33" s="79"/>
      <c r="K33" s="79">
        <f>SUM(K27:K30)</f>
        <v>0</v>
      </c>
      <c r="L33" s="79"/>
      <c r="M33" s="79">
        <f>SUM(M27:M30)</f>
        <v>0</v>
      </c>
      <c r="N33" s="79"/>
      <c r="O33" s="79">
        <f>SUM(O27:O30)</f>
        <v>0</v>
      </c>
      <c r="P33" s="79"/>
      <c r="Q33" s="79">
        <f>SUM(Q27:Q30)</f>
        <v>0</v>
      </c>
      <c r="R33" s="79"/>
      <c r="S33" s="80"/>
    </row>
  </sheetData>
  <sheetProtection selectLockedCells="1" selectUnlockedCells="1"/>
  <customSheetViews>
    <customSheetView guid="{3DD71D66-3D0B-4A16-A431-D0634FA9A71A}" scale="50" showPageBreaks="1" showGridLines="0" fitToPage="1" printArea="1" showRuler="0">
      <selection activeCell="G14" sqref="G14"/>
      <pageMargins left="0.19685039370078741" right="0.19685039370078741" top="0.55118110236220474" bottom="0.55118110236220474" header="0" footer="0"/>
      <printOptions horizontalCentered="1"/>
      <pageSetup scale="63" orientation="landscape" r:id="rId1"/>
      <headerFooter alignWithMargins="0"/>
    </customSheetView>
  </customSheetViews>
  <mergeCells count="13">
    <mergeCell ref="Y8:Z8"/>
    <mergeCell ref="M8:N8"/>
    <mergeCell ref="O8:P8"/>
    <mergeCell ref="W8:X8"/>
    <mergeCell ref="Q8:R8"/>
    <mergeCell ref="B2:R2"/>
    <mergeCell ref="S8:T8"/>
    <mergeCell ref="U8:V8"/>
    <mergeCell ref="C8:D8"/>
    <mergeCell ref="E8:F8"/>
    <mergeCell ref="G8:H8"/>
    <mergeCell ref="I8:J8"/>
    <mergeCell ref="K8:L8"/>
  </mergeCells>
  <phoneticPr fontId="0" type="noConversion"/>
  <printOptions horizontalCentered="1"/>
  <pageMargins left="0.19685039370078741" right="0.19685039370078741" top="0.55118110236220474" bottom="0.55118110236220474" header="0" footer="0"/>
  <pageSetup scale="8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Programación</vt:lpstr>
      <vt:lpstr>Tabla Posiciones</vt:lpstr>
      <vt:lpstr>RESULTADOS</vt:lpstr>
      <vt:lpstr>Programación!Área_de_impresión</vt:lpstr>
      <vt:lpstr>RESULTADOS!Área_de_impresión</vt:lpstr>
      <vt:lpstr>Programación!LISTA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Caratulas.de</dc:creator>
  <cp:lastPrinted>2007-09-14T20:55:14Z</cp:lastPrinted>
  <dcterms:created xsi:type="dcterms:W3CDTF">2002-04-22T22:10:38Z</dcterms:created>
  <dcterms:modified xsi:type="dcterms:W3CDTF">2025-10-02T12:30:21Z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1194775758</vt:i4>
  </property>
  <property fmtid="{D5CDD505-2E9C-101B-9397-08002B2CF9AE}" pid="3" name="_EmailSubject">
    <vt:lpwstr>estadisticas</vt:lpwstr>
  </property>
  <property fmtid="{D5CDD505-2E9C-101B-9397-08002B2CF9AE}" pid="4" name="_AuthorEmail">
    <vt:lpwstr>jchacon@facea.uchile.cl</vt:lpwstr>
  </property>
  <property fmtid="{D5CDD505-2E9C-101B-9397-08002B2CF9AE}" pid="5" name="_AuthorEmailDisplayName">
    <vt:lpwstr>Javier Andres Chacón Rojas</vt:lpwstr>
  </property>
  <property fmtid="{D5CDD505-2E9C-101B-9397-08002B2CF9AE}" pid="6" name="_PreviousAdHocReviewCycleID">
    <vt:i4>678794677</vt:i4>
  </property>
  <property fmtid="{D5CDD505-2E9C-101B-9397-08002B2CF9AE}" pid="7" name="_ReviewingToolsShownOnce">
    <vt:lpwstr/>
  </property>
</Properties>
</file>