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d4579d8b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ntt mensual" sheetId="1" r:id="R8e5f27924e4b4332"/>
    <x:sheet xmlns:r="http://schemas.openxmlformats.org/officeDocument/2006/relationships" name="Indicadores" sheetId="2" r:id="Rc2297067ac5a49b5"/>
    <x:sheet xmlns:r="http://schemas.openxmlformats.org/officeDocument/2006/relationships" name="Guía" sheetId="3" r:id="Rae0a3b9ef28845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%"/>
    <x:numFmt numFmtId="202" formatCode="mmm-yy"/>
  </x:numFmts>
  <x:fonts count="16">
    <x:font>
      <x:sz val="11"/>
      <x:name val="Carlito"/>
    </x:font>
    <x:font>
      <x:b/>
      <x:sz val="18"/>
      <x:color rgb="FFFFFFFF"/>
      <x:name val="Carlito"/>
    </x:font>
    <x:font>
      <x:sz val="11"/>
      <x:color rgb="FF36586D"/>
      <x:name val="Carlito"/>
    </x:font>
    <x:font>
      <x:b/>
      <x:sz val="10"/>
      <x:color rgb="FF43627A"/>
      <x:name val="Carlito"/>
    </x:font>
    <x:font>
      <x:b/>
      <x:sz val="12"/>
      <x:color rgb="FF13537A"/>
      <x:name val="Carlito"/>
    </x:font>
    <x:font>
      <x:b/>
      <x:sz val="11"/>
      <x:color rgb="FF184F6A"/>
      <x:name val="Carlito"/>
    </x:font>
    <x:font>
      <x:b/>
      <x:sz val="10"/>
      <x:color rgb="FFFFFFFF"/>
      <x:name val="Carlito"/>
    </x:font>
    <x:font>
      <x:b/>
      <x:sz val="9"/>
      <x:color rgb="FF22566E"/>
      <x:name val="Carlito"/>
    </x:font>
    <x:font>
      <x:b/>
      <x:sz val="11"/>
      <x:color rgb="FFBDD6E8"/>
      <x:name val="Carlito"/>
    </x:font>
    <x:font>
      <x:b/>
      <x:sz val="11"/>
      <x:color rgb="FFFFFFFF"/>
      <x:name val="Carlito"/>
    </x:font>
    <x:font>
      <x:b/>
      <x:sz val="11"/>
      <x:color rgb="FF16648B"/>
      <x:name val="Carlito"/>
    </x:font>
    <x:font>
      <x:b/>
      <x:sz val="13"/>
      <x:color rgb="FF164A67"/>
      <x:name val="Carlito"/>
    </x:font>
    <x:font>
      <x:sz val="11"/>
      <x:color rgb="FF3A6378"/>
      <x:name val="Carlito"/>
    </x:font>
    <x:font>
      <x:b/>
      <x:sz val="11"/>
      <x:color rgb="FF137A59"/>
      <x:name val="Carlito"/>
    </x:font>
    <x:font>
      <x:b/>
      <x:sz val="11"/>
      <x:color rgb="FF3178AB"/>
      <x:name val="Carlito"/>
    </x:font>
    <x:font>
      <x:sz val="11"/>
      <x:color rgb="FF467084"/>
      <x:name val="Carlito"/>
    </x:font>
  </x:fonts>
  <x:fills count="17">
    <x:fill>
      <x:patternFill patternType="none"/>
    </x:fill>
    <x:fill>
      <x:patternFill patternType="gray125"/>
    </x:fill>
    <x:fill>
      <x:patternFill patternType="solid">
        <x:fgColor rgb="FF123D58"/>
      </x:patternFill>
    </x:fill>
    <x:fill>
      <x:patternFill patternType="solid">
        <x:fgColor rgb="FFEAF4FA"/>
      </x:patternFill>
    </x:fill>
    <x:fill>
      <x:patternFill patternType="solid">
        <x:fgColor rgb="FFE4F3FC"/>
      </x:patternFill>
    </x:fill>
    <x:fill>
      <x:patternFill patternType="solid">
        <x:fgColor rgb="FFD6E8F3"/>
      </x:patternFill>
    </x:fill>
    <x:fill>
      <x:patternFill patternType="solid">
        <x:fgColor rgb="FF194F70"/>
      </x:patternFill>
    </x:fill>
    <x:fill>
      <x:patternFill patternType="solid">
        <x:fgColor rgb="FFEFF8FE"/>
      </x:patternFill>
    </x:fill>
    <x:fill>
      <x:patternFill patternType="solid">
        <x:fgColor rgb="FFF4F6F8"/>
      </x:patternFill>
    </x:fill>
    <x:fill>
      <x:patternFill patternType="solid">
        <x:fgColor rgb="FF163F59"/>
      </x:patternFill>
    </x:fill>
    <x:fill>
      <x:patternFill patternType="solid">
        <x:fgColor rgb="FF1E5F80"/>
      </x:patternFill>
    </x:fill>
    <x:fill>
      <x:patternFill patternType="solid">
        <x:fgColor rgb="FFE7F3FA"/>
      </x:patternFill>
    </x:fill>
    <x:fill>
      <x:patternFill patternType="solid">
        <x:fgColor rgb="FFEEF7FB"/>
      </x:patternFill>
    </x:fill>
    <x:fill>
      <x:patternFill patternType="solid">
        <x:fgColor rgb="FF183E59"/>
      </x:patternFill>
    </x:fill>
    <x:fill>
      <x:patternFill patternType="solid">
        <x:fgColor rgb="FFCDEDDD"/>
      </x:patternFill>
    </x:fill>
    <x:fill>
      <x:patternFill patternType="solid">
        <x:fgColor rgb="FFD0E4F3"/>
      </x:patternFill>
    </x:fill>
    <x:fill>
      <x:patternFill patternType="solid">
        <x:fgColor rgb="FFF1F7FA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0" fillId="4" borderId="0" xfId="0" applyNumberFormat="1" applyFont="1" applyFill="1" applyBorder="1"/>
    <x:xf numFmtId="200" fontId="4" fillId="4" borderId="0" xfId="0" applyNumberFormat="1" applyFont="1" applyFill="1" applyBorder="1"/>
    <x:xf numFmtId="200" fontId="0" fillId="4" borderId="1" xfId="0" applyNumberFormat="1" applyFont="1" applyFill="1" applyBorder="1"/>
    <x:xf numFmtId="200" fontId="4" fillId="4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1" fontId="0" fillId="4" borderId="0" xfId="0" applyNumberFormat="1" applyFont="1" applyFill="1" applyBorder="1"/>
    <x:xf numFmtId="201" fontId="4" fillId="4" borderId="0" xfId="0" applyNumberFormat="1" applyFont="1" applyFill="1" applyBorder="1"/>
    <x:xf numFmtId="201" fontId="0" fillId="4" borderId="1" xfId="0" applyNumberFormat="1" applyFont="1" applyFill="1" applyBorder="1"/>
    <x:xf numFmtId="201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0" fontId="0" fillId="8" borderId="0" xfId="0" applyNumberFormat="1" applyFont="1" applyFill="1" applyBorder="1"/>
    <x:xf numFmtId="200" fontId="0" fillId="8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7" fillId="5" borderId="0" xfId="0" applyNumberFormat="1" applyFont="1" applyFill="1" applyBorder="1"/>
    <x:xf numFmtId="202" fontId="7" fillId="5" borderId="0" xfId="0" applyNumberFormat="1" applyFont="1" applyFill="1" applyBorder="1" applyAlignment="1">
      <x:alignment horizontal="center"/>
    </x:xf>
    <x:xf numFmtId="202" fontId="0" fillId="5" borderId="1" xfId="0" applyNumberFormat="1" applyFont="1" applyFill="1" applyBorder="1"/>
    <x:xf numFmtId="202" fontId="7" fillId="5" borderId="1" xfId="0" applyNumberFormat="1" applyFont="1" applyFill="1" applyBorder="1"/>
    <x:xf numFmtId="202" fontId="7" fillId="5" borderId="1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vertical="center"/>
    </x:xf>
    <x:xf numFmtId="0" fontId="0" fillId="9" borderId="1" xfId="0" applyNumberFormat="1" applyFont="1" applyFill="1" applyBorder="1"/>
    <x:xf numFmtId="0" fontId="1" fillId="9" borderId="1" xfId="0" applyNumberFormat="1" applyFont="1" applyFill="1" applyBorder="1"/>
    <x:xf numFmtId="0" fontId="1" fillId="9" borderId="1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0" fillId="10" borderId="1" xfId="0" applyNumberFormat="1" applyFont="1" applyFill="1" applyBorder="1"/>
    <x:xf numFmtId="0" fontId="9" fillId="10" borderId="1" xfId="0" applyNumberFormat="1" applyFont="1" applyFill="1" applyBorder="1"/>
    <x:xf numFmtId="0" fontId="0" fillId="11" borderId="0" xfId="0" applyNumberFormat="1" applyFont="1" applyFill="1" applyBorder="1"/>
    <x:xf numFmtId="201" fontId="0" fillId="11" borderId="0" xfId="0" applyNumberFormat="1" applyFont="1" applyFill="1" applyBorder="1"/>
    <x:xf numFmtId="0" fontId="10" fillId="11" borderId="0" xfId="0" applyNumberFormat="1" applyFont="1" applyFill="1" applyBorder="1"/>
    <x:xf numFmtId="201" fontId="10" fillId="11" borderId="0" xfId="0" applyNumberFormat="1" applyFont="1" applyFill="1" applyBorder="1"/>
    <x:xf numFmtId="0" fontId="0" fillId="11" borderId="1" xfId="0" applyNumberFormat="1" applyFont="1" applyFill="1" applyBorder="1"/>
    <x:xf numFmtId="201" fontId="0" fillId="11" borderId="1" xfId="0" applyNumberFormat="1" applyFont="1" applyFill="1" applyBorder="1"/>
    <x:xf numFmtId="0" fontId="10" fillId="11" borderId="1" xfId="0" applyNumberFormat="1" applyFont="1" applyFill="1" applyBorder="1"/>
    <x:xf numFmtId="201" fontId="10" fillId="11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0" fillId="12" borderId="0" xfId="0" applyNumberFormat="1" applyFont="1" applyFill="1" applyBorder="1"/>
    <x:xf numFmtId="0" fontId="12" fillId="12" borderId="0" xfId="0" applyNumberFormat="1" applyFont="1" applyFill="1" applyBorder="1"/>
    <x:xf numFmtId="0" fontId="12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/>
    <x:xf numFmtId="0" fontId="12" fillId="12" borderId="1" xfId="0" applyNumberFormat="1" applyFont="1" applyFill="1" applyBorder="1"/>
    <x:xf numFmtId="0" fontId="12" fillId="12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1" fillId="13" borderId="0" xfId="0" applyNumberFormat="1" applyFont="1" applyFill="1" applyBorder="1"/>
    <x:xf numFmtId="0" fontId="0" fillId="13" borderId="1" xfId="0" applyNumberFormat="1" applyFont="1" applyFill="1" applyBorder="1"/>
    <x:xf numFmtId="0" fontId="1" fillId="1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3" fillId="14" borderId="0" xfId="0" applyNumberFormat="1" applyFont="1" applyFill="1" applyBorder="1"/>
    <x:xf numFmtId="0" fontId="0" fillId="14" borderId="1" xfId="0" applyNumberFormat="1" applyFont="1" applyFill="1" applyBorder="1"/>
    <x:xf numFmtId="0" fontId="13" fillId="14" borderId="1" xfId="0" applyNumberFormat="1" applyFont="1" applyFill="1" applyBorder="1"/>
    <x:xf numFmtId="0" fontId="0" fillId="15" borderId="0" xfId="0" applyNumberFormat="1" applyFont="1" applyFill="1" applyBorder="1"/>
    <x:xf numFmtId="0" fontId="14" fillId="15" borderId="0" xfId="0" applyNumberFormat="1" applyFont="1" applyFill="1" applyBorder="1"/>
    <x:xf numFmtId="0" fontId="0" fillId="15" borderId="1" xfId="0" applyNumberFormat="1" applyFont="1" applyFill="1" applyBorder="1"/>
    <x:xf numFmtId="0" fontId="14" fillId="15" borderId="1" xfId="0" applyNumberFormat="1" applyFont="1" applyFill="1" applyBorder="1"/>
    <x:xf numFmtId="0" fontId="0" fillId="16" borderId="0" xfId="0" applyNumberFormat="1" applyFont="1" applyFill="1" applyBorder="1"/>
    <x:xf numFmtId="0" fontId="15" fillId="16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3178AB"/>
      </x:font>
      <x:fill>
        <x:patternFill patternType="solid">
          <x:bgColor rgb="FFD0E4F3"/>
        </x:patternFill>
      </x:fill>
    </x:dxf>
    <x:dxf>
      <x:font>
        <x:b/>
        <x:color rgb="FF13815C"/>
      </x:font>
      <x:fill>
        <x:patternFill patternType="solid">
          <x:bgColor rgb="FFCDEDDD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168052"/>
      </x:font>
      <x:fill>
        <x:patternFill patternType="solid">
          <x:bgColor rgb="FFDAF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39bcc91484997" /><Relationship Type="http://schemas.openxmlformats.org/officeDocument/2006/relationships/theme" Target="/xl/theme/theme1.xml" Id="R2ea15b6799ad4f98" /><Relationship Type="http://schemas.openxmlformats.org/officeDocument/2006/relationships/sharedStrings" Target="/xl/sharedStrings.xml" Id="R49b73b0b0d1b4653" /><Relationship Type="http://schemas.openxmlformats.org/officeDocument/2006/relationships/worksheet" Target="/xl/worksheets/sheet1.xml" Id="R8e5f27924e4b4332" /><Relationship Type="http://schemas.openxmlformats.org/officeDocument/2006/relationships/worksheet" Target="/xl/worksheets/sheet2.xml" Id="Rc2297067ac5a49b5" /><Relationship Type="http://schemas.openxmlformats.org/officeDocument/2006/relationships/worksheet" Target="/xl/worksheets/sheet3.xml" Id="Rae0a3b9ef28845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6" hidden="0" customWidth="1"/>
    <x:col min="2" max="2" width="36" hidden="0" customWidth="1"/>
    <x:col min="3" max="3" width="19" hidden="0" customWidth="1"/>
    <x:col min="4" max="4" width="14" hidden="0" customWidth="1"/>
    <x:col min="5" max="5" width="10" hidden="0" customWidth="1"/>
    <x:col min="6" max="6" width="16" hidden="0" customWidth="1"/>
    <x:col min="7" max="7" width="13" hidden="0" customWidth="1"/>
    <x:col min="8" max="8" width="19" hidden="0" customWidth="1"/>
    <x:col min="9" max="9" width="13" hidden="0" customWidth="1"/>
    <x:col min="10" max="10" width="10.5" hidden="0" customWidth="1"/>
    <x:col min="11" max="11" width="10.5" hidden="0" customWidth="1"/>
    <x:col min="12" max="12" width="10.5" hidden="0" customWidth="1"/>
    <x:col min="13" max="13" width="10.5" hidden="0" customWidth="1"/>
    <x:col min="14" max="14" width="10.5" hidden="0" customWidth="1"/>
    <x:col min="15" max="15" width="10.5" hidden="0" customWidth="1"/>
    <x:col min="16" max="16" width="10.5" hidden="0" customWidth="1"/>
    <x:col min="17" max="17" width="10.5" hidden="0" customWidth="1"/>
    <x:col min="18" max="18" width="10.5" hidden="0" customWidth="1"/>
    <x:col min="19" max="19" width="10.5" hidden="0" customWidth="1"/>
    <x:col min="20" max="20" width="10.5" hidden="0" customWidth="1"/>
    <x:col min="21" max="21" width="10.5" hidden="0" customWidth="1"/>
  </x:cols>
  <x:sheetData>
    <x:row r="1" ht="29" customHeight="1">
      <x:c r="A1" s="4" t="str">
        <x:v>DIAGRAMA DE GANTT  |  MENSUAL • 12 meses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30" customHeight="1">
      <x:c r="A3" s="10" t="str">
        <x:v>Planifica tareas, fechas, responsables y avances. Escribe solo en las celdas azul claro; el cronograma se actualiza automáticamente.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</x:row>
    <x:row r="5" ht="28" customHeight="1">
      <x:c r="A5" s="18" t="str">
        <x:v>INICIO PROYECTO</x:v>
      </x:c>
      <x:c r="B5" s="21" t="n">
        <x:v>46314</x:v>
      </x:c>
      <x:c r="D5" s="18" t="str">
        <x:v>TAREAS</x:v>
      </x:c>
      <x:c r="E5" s="25" t="n">
        <x:f>COUNTA(B10:B39)</x:f>
        <x:v>12</x:v>
      </x:c>
      <x:c r="G5" s="18" t="str">
        <x:v>AVANCE MEDIO</x:v>
      </x:c>
      <x:c r="H5" s="29" t="n">
        <x:f>IFERROR(AVERAGEIF(B10:B39,"&lt;&gt;",G10:G39),0)</x:f>
        <x:v>0.29583333333333334</x:v>
      </x:c>
      <x:c r="J5" s="18" t="str">
        <x:v>ATRASADAS</x:v>
      </x:c>
      <x:c r="K5" s="25" t="n">
        <x:f>COUNTIF(H10:H39,"Atrasada")</x:f>
        <x:v>0</x:v>
      </x:c>
    </x:row>
    <x:row r="8" ht="24" customHeight="1">
      <x:c r="A8" s="33" t="str">
        <x:v>CRONOGRAMA EDITABLE · 30 FILAS DISPONIBLES</x:v>
      </x:c>
      <x:c r="B8" s="33"/>
      <x:c r="C8" s="33"/>
      <x:c r="D8" s="33"/>
      <x:c r="E8" s="33"/>
      <x:c r="F8" s="33"/>
      <x:c r="G8" s="33"/>
      <x:c r="H8" s="33"/>
      <x:c r="I8" s="33"/>
      <x:c r="J8" s="58" t="n">
        <x:f>DATE(YEAR($B$5),MONTH($B$5),1)</x:f>
        <x:v>46296</x:v>
      </x:c>
      <x:c r="K8" s="58" t="n">
        <x:f>DATE(YEAR(J8),MONTH(J8)+1,1)</x:f>
        <x:v>46327</x:v>
      </x:c>
      <x:c r="L8" s="58" t="n">
        <x:f>DATE(YEAR(K8),MONTH(K8)+1,1)</x:f>
        <x:v>46357</x:v>
      </x:c>
      <x:c r="M8" s="58" t="n">
        <x:f>DATE(YEAR(L8),MONTH(L8)+1,1)</x:f>
        <x:v>46388</x:v>
      </x:c>
      <x:c r="N8" s="58" t="n">
        <x:f>DATE(YEAR(M8),MONTH(M8)+1,1)</x:f>
        <x:v>46419</x:v>
      </x:c>
      <x:c r="O8" s="58" t="n">
        <x:f>DATE(YEAR(N8),MONTH(N8)+1,1)</x:f>
        <x:v>46447</x:v>
      </x:c>
      <x:c r="P8" s="58" t="n">
        <x:f>DATE(YEAR(O8),MONTH(O8)+1,1)</x:f>
        <x:v>46478</x:v>
      </x:c>
      <x:c r="Q8" s="58" t="n">
        <x:f>DATE(YEAR(P8),MONTH(P8)+1,1)</x:f>
        <x:v>46508</x:v>
      </x:c>
      <x:c r="R8" s="58" t="n">
        <x:f>DATE(YEAR(Q8),MONTH(Q8)+1,1)</x:f>
        <x:v>46539</x:v>
      </x:c>
      <x:c r="S8" s="58" t="n">
        <x:f>DATE(YEAR(R8),MONTH(R8)+1,1)</x:f>
        <x:v>46569</x:v>
      </x:c>
      <x:c r="T8" s="58" t="n">
        <x:f>DATE(YEAR(S8),MONTH(S8)+1,1)</x:f>
        <x:v>46600</x:v>
      </x:c>
      <x:c r="U8" s="58" t="n">
        <x:f>DATE(YEAR(T8),MONTH(T8)+1,1)</x:f>
        <x:v>46631</x:v>
      </x:c>
    </x:row>
    <x:row r="9" ht="31" customHeight="1">
      <x:c r="A9" s="42" t="str">
        <x:v>#</x:v>
      </x:c>
      <x:c r="B9" s="42" t="str">
        <x:v>ACTIVIDAD</x:v>
      </x:c>
      <x:c r="C9" s="42" t="str">
        <x:v>RESPONSABLE</x:v>
      </x:c>
      <x:c r="D9" s="42" t="str">
        <x:v>INICIO</x:v>
      </x:c>
      <x:c r="E9" s="42" t="str">
        <x:v>DÍAS</x:v>
      </x:c>
      <x:c r="F9" s="42" t="str">
        <x:v>FIN AUTOMÁTICO</x:v>
      </x:c>
      <x:c r="G9" s="42" t="str">
        <x:v>AVANCE</x:v>
      </x:c>
      <x:c r="H9" s="42" t="str">
        <x:v>ESTADO AUTOMÁTICO</x:v>
      </x:c>
      <x:c r="I9" s="42" t="str">
        <x:v>PRIORIDAD</x:v>
      </x:c>
      <x:c r="J9" s="38" t="str">
        <x:v>01</x:v>
      </x:c>
      <x:c r="K9" s="38" t="str">
        <x:v>02</x:v>
      </x:c>
      <x:c r="L9" s="38" t="str">
        <x:v>03</x:v>
      </x:c>
      <x:c r="M9" s="38" t="str">
        <x:v>04</x:v>
      </x:c>
      <x:c r="N9" s="38" t="str">
        <x:v>05</x:v>
      </x:c>
      <x:c r="O9" s="38" t="str">
        <x:v>06</x:v>
      </x:c>
      <x:c r="P9" s="38" t="str">
        <x:v>07</x:v>
      </x:c>
      <x:c r="Q9" s="38" t="str">
        <x:v>08</x:v>
      </x:c>
      <x:c r="R9" s="38" t="str">
        <x:v>09</x:v>
      </x:c>
      <x:c r="S9" s="38" t="str">
        <x:v>10</x:v>
      </x:c>
      <x:c r="T9" s="38" t="str">
        <x:v>11</x:v>
      </x:c>
      <x:c r="U9" s="38" t="str">
        <x:v>12</x:v>
      </x:c>
    </x:row>
    <x:row r="10" ht="25" customHeight="1">
      <x:c r="A10" t="n">
        <x:v>1</x:v>
      </x:c>
      <x:c r="B10" s="44" t="str">
        <x:v>Definir alcance</x:v>
      </x:c>
      <x:c r="C10" s="44" t="str">
        <x:v>Dirección</x:v>
      </x:c>
      <x:c r="D10" s="45" t="n">
        <x:v>46314</x:v>
      </x:c>
      <x:c r="E10" s="44" t="n">
        <x:v>4</x:v>
      </x:c>
      <x:c r="F10" s="50" t="n">
        <x:f>IF(OR(D10="",E10=""),"",D10+E10-1)</x:f>
        <x:v>46317</x:v>
      </x:c>
      <x:c r="G10" s="48" t="n">
        <x:v>1</x:v>
      </x:c>
      <x:c r="H10" s="52" t="str">
        <x:f>IF(B10="","",IF(G10&gt;=1,"Finalizada",IF(AND(F10&lt;TODAY(),F10&lt;&gt;""),"Atrasada",IF(D10&gt;TODAY(),"Pendiente","En curso"))))</x:f>
        <x:v>Finalizada</x:v>
      </x:c>
      <x:c r="I10" s="44" t="str">
        <x:v>Alta</x:v>
      </x:c>
      <x:c r="J10" s="63" t="str">
        <x:f>IF($B10="","",IF(AND(J$8&lt;=$F10,DATE(YEAR(J$8),MONTH(J$8)+1,0)&gt;=$D10),IF($G10&gt;=1,"●",IF(DATE(YEAR(J$8),MONTH(J$8)+1,0)&lt;($D10+$E10*$G10),"●","■")),""))</x:f>
        <x:v>●</x:v>
      </x:c>
      <x:c r="K10" s="63" t="str">
        <x:f>IF($B10="","",IF(AND(K$8&lt;=$F10,DATE(YEAR(K$8),MONTH(K$8)+1,0)&gt;=$D10),IF($G10&gt;=1,"●",IF(DATE(YEAR(K$8),MONTH(K$8)+1,0)&lt;($D10+$E10*$G10),"●","■")),""))</x:f>
      </x:c>
      <x:c r="L10" s="63" t="str">
        <x:f>IF($B10="","",IF(AND(L$8&lt;=$F10,DATE(YEAR(L$8),MONTH(L$8)+1,0)&gt;=$D10),IF($G10&gt;=1,"●",IF(DATE(YEAR(L$8),MONTH(L$8)+1,0)&lt;($D10+$E10*$G10),"●","■")),""))</x:f>
      </x:c>
      <x:c r="M10" s="63" t="str">
        <x:f>IF($B10="","",IF(AND(M$8&lt;=$F10,DATE(YEAR(M$8),MONTH(M$8)+1,0)&gt;=$D10),IF($G10&gt;=1,"●",IF(DATE(YEAR(M$8),MONTH(M$8)+1,0)&lt;($D10+$E10*$G10),"●","■")),""))</x:f>
      </x:c>
      <x:c r="N10" s="63" t="str">
        <x:f>IF($B10="","",IF(AND(N$8&lt;=$F10,DATE(YEAR(N$8),MONTH(N$8)+1,0)&gt;=$D10),IF($G10&gt;=1,"●",IF(DATE(YEAR(N$8),MONTH(N$8)+1,0)&lt;($D10+$E10*$G10),"●","■")),""))</x:f>
      </x:c>
      <x:c r="O10" s="63" t="str">
        <x:f>IF($B10="","",IF(AND(O$8&lt;=$F10,DATE(YEAR(O$8),MONTH(O$8)+1,0)&gt;=$D10),IF($G10&gt;=1,"●",IF(DATE(YEAR(O$8),MONTH(O$8)+1,0)&lt;($D10+$E10*$G10),"●","■")),""))</x:f>
      </x:c>
      <x:c r="P10" s="63" t="str">
        <x:f>IF($B10="","",IF(AND(P$8&lt;=$F10,DATE(YEAR(P$8),MONTH(P$8)+1,0)&gt;=$D10),IF($G10&gt;=1,"●",IF(DATE(YEAR(P$8),MONTH(P$8)+1,0)&lt;($D10+$E10*$G10),"●","■")),""))</x:f>
      </x:c>
      <x:c r="Q10" s="63" t="str">
        <x:f>IF($B10="","",IF(AND(Q$8&lt;=$F10,DATE(YEAR(Q$8),MONTH(Q$8)+1,0)&gt;=$D10),IF($G10&gt;=1,"●",IF(DATE(YEAR(Q$8),MONTH(Q$8)+1,0)&lt;($D10+$E10*$G10),"●","■")),""))</x:f>
      </x:c>
      <x:c r="R10" s="63" t="str">
        <x:f>IF($B10="","",IF(AND(R$8&lt;=$F10,DATE(YEAR(R$8),MONTH(R$8)+1,0)&gt;=$D10),IF($G10&gt;=1,"●",IF(DATE(YEAR(R$8),MONTH(R$8)+1,0)&lt;($D10+$E10*$G10),"●","■")),""))</x:f>
      </x:c>
      <x:c r="S10" s="63" t="str">
        <x:f>IF($B10="","",IF(AND(S$8&lt;=$F10,DATE(YEAR(S$8),MONTH(S$8)+1,0)&gt;=$D10),IF($G10&gt;=1,"●",IF(DATE(YEAR(S$8),MONTH(S$8)+1,0)&lt;($D10+$E10*$G10),"●","■")),""))</x:f>
      </x:c>
      <x:c r="T10" s="63" t="str">
        <x:f>IF($B10="","",IF(AND(T$8&lt;=$F10,DATE(YEAR(T$8),MONTH(T$8)+1,0)&gt;=$D10),IF($G10&gt;=1,"●",IF(DATE(YEAR(T$8),MONTH(T$8)+1,0)&lt;($D10+$E10*$G10),"●","■")),""))</x:f>
      </x:c>
      <x:c r="U10" s="63" t="str">
        <x:f>IF($B10="","",IF(AND(U$8&lt;=$F10,DATE(YEAR(U$8),MONTH(U$8)+1,0)&gt;=$D10),IF($G10&gt;=1,"●",IF(DATE(YEAR(U$8),MONTH(U$8)+1,0)&lt;($D10+$E10*$G10),"●","■")),""))</x:f>
      </x:c>
    </x:row>
    <x:row r="11" ht="25" customHeight="1">
      <x:c r="A11" t="n">
        <x:v>2</x:v>
      </x:c>
      <x:c r="B11" s="44" t="str">
        <x:v>Reunión de inicio</x:v>
      </x:c>
      <x:c r="C11" s="44" t="str">
        <x:v>Equipo</x:v>
      </x:c>
      <x:c r="D11" s="45" t="n">
        <x:v>46316</x:v>
      </x:c>
      <x:c r="E11" s="44" t="n">
        <x:v>2</x:v>
      </x:c>
      <x:c r="F11" s="50" t="n">
        <x:f>IF(OR(D11="",E11=""),"",D11+E11-1)</x:f>
        <x:v>46317</x:v>
      </x:c>
      <x:c r="G11" s="48" t="n">
        <x:v>1</x:v>
      </x:c>
      <x:c r="H11" s="52" t="str">
        <x:f>IF(B11="","",IF(G11&gt;=1,"Finalizada",IF(AND(F11&lt;TODAY(),F11&lt;&gt;""),"Atrasada",IF(D11&gt;TODAY(),"Pendiente","En curso"))))</x:f>
        <x:v>Finalizada</x:v>
      </x:c>
      <x:c r="I11" s="44" t="str">
        <x:v>Alta</x:v>
      </x:c>
      <x:c r="J11" s="63" t="str">
        <x:f>IF($B11="","",IF(AND(J$8&lt;=$F11,DATE(YEAR(J$8),MONTH(J$8)+1,0)&gt;=$D11),IF($G11&gt;=1,"●",IF(DATE(YEAR(J$8),MONTH(J$8)+1,0)&lt;($D11+$E11*$G11),"●","■")),""))</x:f>
        <x:v>●</x:v>
      </x:c>
      <x:c r="K11" s="63" t="str">
        <x:f>IF($B11="","",IF(AND(K$8&lt;=$F11,DATE(YEAR(K$8),MONTH(K$8)+1,0)&gt;=$D11),IF($G11&gt;=1,"●",IF(DATE(YEAR(K$8),MONTH(K$8)+1,0)&lt;($D11+$E11*$G11),"●","■")),""))</x:f>
      </x:c>
      <x:c r="L11" s="63" t="str">
        <x:f>IF($B11="","",IF(AND(L$8&lt;=$F11,DATE(YEAR(L$8),MONTH(L$8)+1,0)&gt;=$D11),IF($G11&gt;=1,"●",IF(DATE(YEAR(L$8),MONTH(L$8)+1,0)&lt;($D11+$E11*$G11),"●","■")),""))</x:f>
      </x:c>
      <x:c r="M11" s="63" t="str">
        <x:f>IF($B11="","",IF(AND(M$8&lt;=$F11,DATE(YEAR(M$8),MONTH(M$8)+1,0)&gt;=$D11),IF($G11&gt;=1,"●",IF(DATE(YEAR(M$8),MONTH(M$8)+1,0)&lt;($D11+$E11*$G11),"●","■")),""))</x:f>
      </x:c>
      <x:c r="N11" s="63" t="str">
        <x:f>IF($B11="","",IF(AND(N$8&lt;=$F11,DATE(YEAR(N$8),MONTH(N$8)+1,0)&gt;=$D11),IF($G11&gt;=1,"●",IF(DATE(YEAR(N$8),MONTH(N$8)+1,0)&lt;($D11+$E11*$G11),"●","■")),""))</x:f>
      </x:c>
      <x:c r="O11" s="63" t="str">
        <x:f>IF($B11="","",IF(AND(O$8&lt;=$F11,DATE(YEAR(O$8),MONTH(O$8)+1,0)&gt;=$D11),IF($G11&gt;=1,"●",IF(DATE(YEAR(O$8),MONTH(O$8)+1,0)&lt;($D11+$E11*$G11),"●","■")),""))</x:f>
      </x:c>
      <x:c r="P11" s="63" t="str">
        <x:f>IF($B11="","",IF(AND(P$8&lt;=$F11,DATE(YEAR(P$8),MONTH(P$8)+1,0)&gt;=$D11),IF($G11&gt;=1,"●",IF(DATE(YEAR(P$8),MONTH(P$8)+1,0)&lt;($D11+$E11*$G11),"●","■")),""))</x:f>
      </x:c>
      <x:c r="Q11" s="63" t="str">
        <x:f>IF($B11="","",IF(AND(Q$8&lt;=$F11,DATE(YEAR(Q$8),MONTH(Q$8)+1,0)&gt;=$D11),IF($G11&gt;=1,"●",IF(DATE(YEAR(Q$8),MONTH(Q$8)+1,0)&lt;($D11+$E11*$G11),"●","■")),""))</x:f>
      </x:c>
      <x:c r="R11" s="63" t="str">
        <x:f>IF($B11="","",IF(AND(R$8&lt;=$F11,DATE(YEAR(R$8),MONTH(R$8)+1,0)&gt;=$D11),IF($G11&gt;=1,"●",IF(DATE(YEAR(R$8),MONTH(R$8)+1,0)&lt;($D11+$E11*$G11),"●","■")),""))</x:f>
      </x:c>
      <x:c r="S11" s="63" t="str">
        <x:f>IF($B11="","",IF(AND(S$8&lt;=$F11,DATE(YEAR(S$8),MONTH(S$8)+1,0)&gt;=$D11),IF($G11&gt;=1,"●",IF(DATE(YEAR(S$8),MONTH(S$8)+1,0)&lt;($D11+$E11*$G11),"●","■")),""))</x:f>
      </x:c>
      <x:c r="T11" s="63" t="str">
        <x:f>IF($B11="","",IF(AND(T$8&lt;=$F11,DATE(YEAR(T$8),MONTH(T$8)+1,0)&gt;=$D11),IF($G11&gt;=1,"●",IF(DATE(YEAR(T$8),MONTH(T$8)+1,0)&lt;($D11+$E11*$G11),"●","■")),""))</x:f>
      </x:c>
      <x:c r="U11" s="63" t="str">
        <x:f>IF($B11="","",IF(AND(U$8&lt;=$F11,DATE(YEAR(U$8),MONTH(U$8)+1,0)&gt;=$D11),IF($G11&gt;=1,"●",IF(DATE(YEAR(U$8),MONTH(U$8)+1,0)&lt;($D11+$E11*$G11),"●","■")),""))</x:f>
      </x:c>
    </x:row>
    <x:row r="12" ht="25" customHeight="1">
      <x:c r="A12" t="n">
        <x:v>3</x:v>
      </x:c>
      <x:c r="B12" s="44" t="str">
        <x:v>Levantamiento de requisitos</x:v>
      </x:c>
      <x:c r="C12" s="44" t="str">
        <x:v>Análisis</x:v>
      </x:c>
      <x:c r="D12" s="45" t="n">
        <x:v>46317</x:v>
      </x:c>
      <x:c r="E12" s="44" t="n">
        <x:v>8</x:v>
      </x:c>
      <x:c r="F12" s="50" t="n">
        <x:f>IF(OR(D12="",E12=""),"",D12+E12-1)</x:f>
        <x:v>46324</x:v>
      </x:c>
      <x:c r="G12" s="48" t="n">
        <x:v>0.75</x:v>
      </x:c>
      <x:c r="H12" s="52" t="str">
        <x:f>IF(B12="","",IF(G12&gt;=1,"Finalizada",IF(AND(F12&lt;TODAY(),F12&lt;&gt;""),"Atrasada",IF(D12&gt;TODAY(),"Pendiente","En curso"))))</x:f>
        <x:v>Pendiente</x:v>
      </x:c>
      <x:c r="I12" s="44" t="str">
        <x:v>Alta</x:v>
      </x:c>
      <x:c r="J12" s="63" t="str">
        <x:f>IF($B12="","",IF(AND(J$8&lt;=$F12,DATE(YEAR(J$8),MONTH(J$8)+1,0)&gt;=$D12),IF($G12&gt;=1,"●",IF(DATE(YEAR(J$8),MONTH(J$8)+1,0)&lt;($D12+$E12*$G12),"●","■")),""))</x:f>
        <x:v>■</x:v>
      </x:c>
      <x:c r="K12" s="63" t="str">
        <x:f>IF($B12="","",IF(AND(K$8&lt;=$F12,DATE(YEAR(K$8),MONTH(K$8)+1,0)&gt;=$D12),IF($G12&gt;=1,"●",IF(DATE(YEAR(K$8),MONTH(K$8)+1,0)&lt;($D12+$E12*$G12),"●","■")),""))</x:f>
      </x:c>
      <x:c r="L12" s="63" t="str">
        <x:f>IF($B12="","",IF(AND(L$8&lt;=$F12,DATE(YEAR(L$8),MONTH(L$8)+1,0)&gt;=$D12),IF($G12&gt;=1,"●",IF(DATE(YEAR(L$8),MONTH(L$8)+1,0)&lt;($D12+$E12*$G12),"●","■")),""))</x:f>
      </x:c>
      <x:c r="M12" s="63" t="str">
        <x:f>IF($B12="","",IF(AND(M$8&lt;=$F12,DATE(YEAR(M$8),MONTH(M$8)+1,0)&gt;=$D12),IF($G12&gt;=1,"●",IF(DATE(YEAR(M$8),MONTH(M$8)+1,0)&lt;($D12+$E12*$G12),"●","■")),""))</x:f>
      </x:c>
      <x:c r="N12" s="63" t="str">
        <x:f>IF($B12="","",IF(AND(N$8&lt;=$F12,DATE(YEAR(N$8),MONTH(N$8)+1,0)&gt;=$D12),IF($G12&gt;=1,"●",IF(DATE(YEAR(N$8),MONTH(N$8)+1,0)&lt;($D12+$E12*$G12),"●","■")),""))</x:f>
      </x:c>
      <x:c r="O12" s="63" t="str">
        <x:f>IF($B12="","",IF(AND(O$8&lt;=$F12,DATE(YEAR(O$8),MONTH(O$8)+1,0)&gt;=$D12),IF($G12&gt;=1,"●",IF(DATE(YEAR(O$8),MONTH(O$8)+1,0)&lt;($D12+$E12*$G12),"●","■")),""))</x:f>
      </x:c>
      <x:c r="P12" s="63" t="str">
        <x:f>IF($B12="","",IF(AND(P$8&lt;=$F12,DATE(YEAR(P$8),MONTH(P$8)+1,0)&gt;=$D12),IF($G12&gt;=1,"●",IF(DATE(YEAR(P$8),MONTH(P$8)+1,0)&lt;($D12+$E12*$G12),"●","■")),""))</x:f>
      </x:c>
      <x:c r="Q12" s="63" t="str">
        <x:f>IF($B12="","",IF(AND(Q$8&lt;=$F12,DATE(YEAR(Q$8),MONTH(Q$8)+1,0)&gt;=$D12),IF($G12&gt;=1,"●",IF(DATE(YEAR(Q$8),MONTH(Q$8)+1,0)&lt;($D12+$E12*$G12),"●","■")),""))</x:f>
      </x:c>
      <x:c r="R12" s="63" t="str">
        <x:f>IF($B12="","",IF(AND(R$8&lt;=$F12,DATE(YEAR(R$8),MONTH(R$8)+1,0)&gt;=$D12),IF($G12&gt;=1,"●",IF(DATE(YEAR(R$8),MONTH(R$8)+1,0)&lt;($D12+$E12*$G12),"●","■")),""))</x:f>
      </x:c>
      <x:c r="S12" s="63" t="str">
        <x:f>IF($B12="","",IF(AND(S$8&lt;=$F12,DATE(YEAR(S$8),MONTH(S$8)+1,0)&gt;=$D12),IF($G12&gt;=1,"●",IF(DATE(YEAR(S$8),MONTH(S$8)+1,0)&lt;($D12+$E12*$G12),"●","■")),""))</x:f>
      </x:c>
      <x:c r="T12" s="63" t="str">
        <x:f>IF($B12="","",IF(AND(T$8&lt;=$F12,DATE(YEAR(T$8),MONTH(T$8)+1,0)&gt;=$D12),IF($G12&gt;=1,"●",IF(DATE(YEAR(T$8),MONTH(T$8)+1,0)&lt;($D12+$E12*$G12),"●","■")),""))</x:f>
      </x:c>
      <x:c r="U12" s="63" t="str">
        <x:f>IF($B12="","",IF(AND(U$8&lt;=$F12,DATE(YEAR(U$8),MONTH(U$8)+1,0)&gt;=$D12),IF($G12&gt;=1,"●",IF(DATE(YEAR(U$8),MONTH(U$8)+1,0)&lt;($D12+$E12*$G12),"●","■")),""))</x:f>
      </x:c>
    </x:row>
    <x:row r="13" ht="25" customHeight="1">
      <x:c r="A13" t="n">
        <x:v>4</x:v>
      </x:c>
      <x:c r="B13" s="44" t="str">
        <x:v>Arquitectura del proyecto</x:v>
      </x:c>
      <x:c r="C13" s="44" t="str">
        <x:v>Tecnología</x:v>
      </x:c>
      <x:c r="D13" s="45" t="n">
        <x:v>46321</x:v>
      </x:c>
      <x:c r="E13" s="44" t="n">
        <x:v>5</x:v>
      </x:c>
      <x:c r="F13" s="50" t="n">
        <x:f>IF(OR(D13="",E13=""),"",D13+E13-1)</x:f>
        <x:v>46325</x:v>
      </x:c>
      <x:c r="G13" s="48" t="n">
        <x:v>0.5</x:v>
      </x:c>
      <x:c r="H13" s="52" t="str">
        <x:f>IF(B13="","",IF(G13&gt;=1,"Finalizada",IF(AND(F13&lt;TODAY(),F13&lt;&gt;""),"Atrasada",IF(D13&gt;TODAY(),"Pendiente","En curso"))))</x:f>
        <x:v>Pendiente</x:v>
      </x:c>
      <x:c r="I13" s="44" t="str">
        <x:v>Alta</x:v>
      </x:c>
      <x:c r="J13" s="63" t="str">
        <x:f>IF($B13="","",IF(AND(J$8&lt;=$F13,DATE(YEAR(J$8),MONTH(J$8)+1,0)&gt;=$D13),IF($G13&gt;=1,"●",IF(DATE(YEAR(J$8),MONTH(J$8)+1,0)&lt;($D13+$E13*$G13),"●","■")),""))</x:f>
        <x:v>■</x:v>
      </x:c>
      <x:c r="K13" s="63" t="str">
        <x:f>IF($B13="","",IF(AND(K$8&lt;=$F13,DATE(YEAR(K$8),MONTH(K$8)+1,0)&gt;=$D13),IF($G13&gt;=1,"●",IF(DATE(YEAR(K$8),MONTH(K$8)+1,0)&lt;($D13+$E13*$G13),"●","■")),""))</x:f>
      </x:c>
      <x:c r="L13" s="63" t="str">
        <x:f>IF($B13="","",IF(AND(L$8&lt;=$F13,DATE(YEAR(L$8),MONTH(L$8)+1,0)&gt;=$D13),IF($G13&gt;=1,"●",IF(DATE(YEAR(L$8),MONTH(L$8)+1,0)&lt;($D13+$E13*$G13),"●","■")),""))</x:f>
      </x:c>
      <x:c r="M13" s="63" t="str">
        <x:f>IF($B13="","",IF(AND(M$8&lt;=$F13,DATE(YEAR(M$8),MONTH(M$8)+1,0)&gt;=$D13),IF($G13&gt;=1,"●",IF(DATE(YEAR(M$8),MONTH(M$8)+1,0)&lt;($D13+$E13*$G13),"●","■")),""))</x:f>
      </x:c>
      <x:c r="N13" s="63" t="str">
        <x:f>IF($B13="","",IF(AND(N$8&lt;=$F13,DATE(YEAR(N$8),MONTH(N$8)+1,0)&gt;=$D13),IF($G13&gt;=1,"●",IF(DATE(YEAR(N$8),MONTH(N$8)+1,0)&lt;($D13+$E13*$G13),"●","■")),""))</x:f>
      </x:c>
      <x:c r="O13" s="63" t="str">
        <x:f>IF($B13="","",IF(AND(O$8&lt;=$F13,DATE(YEAR(O$8),MONTH(O$8)+1,0)&gt;=$D13),IF($G13&gt;=1,"●",IF(DATE(YEAR(O$8),MONTH(O$8)+1,0)&lt;($D13+$E13*$G13),"●","■")),""))</x:f>
      </x:c>
      <x:c r="P13" s="63" t="str">
        <x:f>IF($B13="","",IF(AND(P$8&lt;=$F13,DATE(YEAR(P$8),MONTH(P$8)+1,0)&gt;=$D13),IF($G13&gt;=1,"●",IF(DATE(YEAR(P$8),MONTH(P$8)+1,0)&lt;($D13+$E13*$G13),"●","■")),""))</x:f>
      </x:c>
      <x:c r="Q13" s="63" t="str">
        <x:f>IF($B13="","",IF(AND(Q$8&lt;=$F13,DATE(YEAR(Q$8),MONTH(Q$8)+1,0)&gt;=$D13),IF($G13&gt;=1,"●",IF(DATE(YEAR(Q$8),MONTH(Q$8)+1,0)&lt;($D13+$E13*$G13),"●","■")),""))</x:f>
      </x:c>
      <x:c r="R13" s="63" t="str">
        <x:f>IF($B13="","",IF(AND(R$8&lt;=$F13,DATE(YEAR(R$8),MONTH(R$8)+1,0)&gt;=$D13),IF($G13&gt;=1,"●",IF(DATE(YEAR(R$8),MONTH(R$8)+1,0)&lt;($D13+$E13*$G13),"●","■")),""))</x:f>
      </x:c>
      <x:c r="S13" s="63" t="str">
        <x:f>IF($B13="","",IF(AND(S$8&lt;=$F13,DATE(YEAR(S$8),MONTH(S$8)+1,0)&gt;=$D13),IF($G13&gt;=1,"●",IF(DATE(YEAR(S$8),MONTH(S$8)+1,0)&lt;($D13+$E13*$G13),"●","■")),""))</x:f>
      </x:c>
      <x:c r="T13" s="63" t="str">
        <x:f>IF($B13="","",IF(AND(T$8&lt;=$F13,DATE(YEAR(T$8),MONTH(T$8)+1,0)&gt;=$D13),IF($G13&gt;=1,"●",IF(DATE(YEAR(T$8),MONTH(T$8)+1,0)&lt;($D13+$E13*$G13),"●","■")),""))</x:f>
      </x:c>
      <x:c r="U13" s="63" t="str">
        <x:f>IF($B13="","",IF(AND(U$8&lt;=$F13,DATE(YEAR(U$8),MONTH(U$8)+1,0)&gt;=$D13),IF($G13&gt;=1,"●",IF(DATE(YEAR(U$8),MONTH(U$8)+1,0)&lt;($D13+$E13*$G13),"●","■")),""))</x:f>
      </x:c>
    </x:row>
    <x:row r="14" ht="25" customHeight="1">
      <x:c r="A14" t="n">
        <x:v>5</x:v>
      </x:c>
      <x:c r="B14" s="44" t="str">
        <x:v>Diseño UX y prototipos</x:v>
      </x:c>
      <x:c r="C14" s="44" t="str">
        <x:v>Diseño</x:v>
      </x:c>
      <x:c r="D14" s="45" t="n">
        <x:v>46325</x:v>
      </x:c>
      <x:c r="E14" s="44" t="n">
        <x:v>10</x:v>
      </x:c>
      <x:c r="F14" s="50" t="n">
        <x:f>IF(OR(D14="",E14=""),"",D14+E14-1)</x:f>
        <x:v>46334</x:v>
      </x:c>
      <x:c r="G14" s="48" t="n">
        <x:v>0.3</x:v>
      </x:c>
      <x:c r="H14" s="52" t="str">
        <x:f>IF(B14="","",IF(G14&gt;=1,"Finalizada",IF(AND(F14&lt;TODAY(),F14&lt;&gt;""),"Atrasada",IF(D14&gt;TODAY(),"Pendiente","En curso"))))</x:f>
        <x:v>Pendiente</x:v>
      </x:c>
      <x:c r="I14" s="44" t="str">
        <x:v>Media</x:v>
      </x:c>
      <x:c r="J14" s="63" t="str">
        <x:f>IF($B14="","",IF(AND(J$8&lt;=$F14,DATE(YEAR(J$8),MONTH(J$8)+1,0)&gt;=$D14),IF($G14&gt;=1,"●",IF(DATE(YEAR(J$8),MONTH(J$8)+1,0)&lt;($D14+$E14*$G14),"●","■")),""))</x:f>
        <x:v>●</x:v>
      </x:c>
      <x:c r="K14" s="63" t="str">
        <x:f>IF($B14="","",IF(AND(K$8&lt;=$F14,DATE(YEAR(K$8),MONTH(K$8)+1,0)&gt;=$D14),IF($G14&gt;=1,"●",IF(DATE(YEAR(K$8),MONTH(K$8)+1,0)&lt;($D14+$E14*$G14),"●","■")),""))</x:f>
        <x:v>■</x:v>
      </x:c>
      <x:c r="L14" s="63" t="str">
        <x:f>IF($B14="","",IF(AND(L$8&lt;=$F14,DATE(YEAR(L$8),MONTH(L$8)+1,0)&gt;=$D14),IF($G14&gt;=1,"●",IF(DATE(YEAR(L$8),MONTH(L$8)+1,0)&lt;($D14+$E14*$G14),"●","■")),""))</x:f>
      </x:c>
      <x:c r="M14" s="63" t="str">
        <x:f>IF($B14="","",IF(AND(M$8&lt;=$F14,DATE(YEAR(M$8),MONTH(M$8)+1,0)&gt;=$D14),IF($G14&gt;=1,"●",IF(DATE(YEAR(M$8),MONTH(M$8)+1,0)&lt;($D14+$E14*$G14),"●","■")),""))</x:f>
      </x:c>
      <x:c r="N14" s="63" t="str">
        <x:f>IF($B14="","",IF(AND(N$8&lt;=$F14,DATE(YEAR(N$8),MONTH(N$8)+1,0)&gt;=$D14),IF($G14&gt;=1,"●",IF(DATE(YEAR(N$8),MONTH(N$8)+1,0)&lt;($D14+$E14*$G14),"●","■")),""))</x:f>
      </x:c>
      <x:c r="O14" s="63" t="str">
        <x:f>IF($B14="","",IF(AND(O$8&lt;=$F14,DATE(YEAR(O$8),MONTH(O$8)+1,0)&gt;=$D14),IF($G14&gt;=1,"●",IF(DATE(YEAR(O$8),MONTH(O$8)+1,0)&lt;($D14+$E14*$G14),"●","■")),""))</x:f>
      </x:c>
      <x:c r="P14" s="63" t="str">
        <x:f>IF($B14="","",IF(AND(P$8&lt;=$F14,DATE(YEAR(P$8),MONTH(P$8)+1,0)&gt;=$D14),IF($G14&gt;=1,"●",IF(DATE(YEAR(P$8),MONTH(P$8)+1,0)&lt;($D14+$E14*$G14),"●","■")),""))</x:f>
      </x:c>
      <x:c r="Q14" s="63" t="str">
        <x:f>IF($B14="","",IF(AND(Q$8&lt;=$F14,DATE(YEAR(Q$8),MONTH(Q$8)+1,0)&gt;=$D14),IF($G14&gt;=1,"●",IF(DATE(YEAR(Q$8),MONTH(Q$8)+1,0)&lt;($D14+$E14*$G14),"●","■")),""))</x:f>
      </x:c>
      <x:c r="R14" s="63" t="str">
        <x:f>IF($B14="","",IF(AND(R$8&lt;=$F14,DATE(YEAR(R$8),MONTH(R$8)+1,0)&gt;=$D14),IF($G14&gt;=1,"●",IF(DATE(YEAR(R$8),MONTH(R$8)+1,0)&lt;($D14+$E14*$G14),"●","■")),""))</x:f>
      </x:c>
      <x:c r="S14" s="63" t="str">
        <x:f>IF($B14="","",IF(AND(S$8&lt;=$F14,DATE(YEAR(S$8),MONTH(S$8)+1,0)&gt;=$D14),IF($G14&gt;=1,"●",IF(DATE(YEAR(S$8),MONTH(S$8)+1,0)&lt;($D14+$E14*$G14),"●","■")),""))</x:f>
      </x:c>
      <x:c r="T14" s="63" t="str">
        <x:f>IF($B14="","",IF(AND(T$8&lt;=$F14,DATE(YEAR(T$8),MONTH(T$8)+1,0)&gt;=$D14),IF($G14&gt;=1,"●",IF(DATE(YEAR(T$8),MONTH(T$8)+1,0)&lt;($D14+$E14*$G14),"●","■")),""))</x:f>
      </x:c>
      <x:c r="U14" s="63" t="str">
        <x:f>IF($B14="","",IF(AND(U$8&lt;=$F14,DATE(YEAR(U$8),MONTH(U$8)+1,0)&gt;=$D14),IF($G14&gt;=1,"●",IF(DATE(YEAR(U$8),MONTH(U$8)+1,0)&lt;($D14+$E14*$G14),"●","■")),""))</x:f>
      </x:c>
    </x:row>
    <x:row r="15" ht="25" customHeight="1">
      <x:c r="A15" t="n">
        <x:v>6</x:v>
      </x:c>
      <x:c r="B15" s="44" t="str">
        <x:v>Aprobación del diseño</x:v>
      </x:c>
      <x:c r="C15" s="44" t="str">
        <x:v>Cliente</x:v>
      </x:c>
      <x:c r="D15" s="45" t="n">
        <x:v>46335</x:v>
      </x:c>
      <x:c r="E15" s="44" t="n">
        <x:v>3</x:v>
      </x:c>
      <x:c r="F15" s="50" t="n">
        <x:f>IF(OR(D15="",E15=""),"",D15+E15-1)</x:f>
        <x:v>46337</x:v>
      </x:c>
      <x:c r="G15" s="48" t="n">
        <x:v>0</x:v>
      </x:c>
      <x:c r="H15" s="52" t="str">
        <x:f>IF(B15="","",IF(G15&gt;=1,"Finalizada",IF(AND(F15&lt;TODAY(),F15&lt;&gt;""),"Atrasada",IF(D15&gt;TODAY(),"Pendiente","En curso"))))</x:f>
        <x:v>Pendiente</x:v>
      </x:c>
      <x:c r="I15" s="44" t="str">
        <x:v>Alta</x:v>
      </x:c>
      <x:c r="J15" s="63" t="str">
        <x:f>IF($B15="","",IF(AND(J$8&lt;=$F15,DATE(YEAR(J$8),MONTH(J$8)+1,0)&gt;=$D15),IF($G15&gt;=1,"●",IF(DATE(YEAR(J$8),MONTH(J$8)+1,0)&lt;($D15+$E15*$G15),"●","■")),""))</x:f>
      </x:c>
      <x:c r="K15" s="63" t="str">
        <x:f>IF($B15="","",IF(AND(K$8&lt;=$F15,DATE(YEAR(K$8),MONTH(K$8)+1,0)&gt;=$D15),IF($G15&gt;=1,"●",IF(DATE(YEAR(K$8),MONTH(K$8)+1,0)&lt;($D15+$E15*$G15),"●","■")),""))</x:f>
        <x:v>■</x:v>
      </x:c>
      <x:c r="L15" s="63" t="str">
        <x:f>IF($B15="","",IF(AND(L$8&lt;=$F15,DATE(YEAR(L$8),MONTH(L$8)+1,0)&gt;=$D15),IF($G15&gt;=1,"●",IF(DATE(YEAR(L$8),MONTH(L$8)+1,0)&lt;($D15+$E15*$G15),"●","■")),""))</x:f>
      </x:c>
      <x:c r="M15" s="63" t="str">
        <x:f>IF($B15="","",IF(AND(M$8&lt;=$F15,DATE(YEAR(M$8),MONTH(M$8)+1,0)&gt;=$D15),IF($G15&gt;=1,"●",IF(DATE(YEAR(M$8),MONTH(M$8)+1,0)&lt;($D15+$E15*$G15),"●","■")),""))</x:f>
      </x:c>
      <x:c r="N15" s="63" t="str">
        <x:f>IF($B15="","",IF(AND(N$8&lt;=$F15,DATE(YEAR(N$8),MONTH(N$8)+1,0)&gt;=$D15),IF($G15&gt;=1,"●",IF(DATE(YEAR(N$8),MONTH(N$8)+1,0)&lt;($D15+$E15*$G15),"●","■")),""))</x:f>
      </x:c>
      <x:c r="O15" s="63" t="str">
        <x:f>IF($B15="","",IF(AND(O$8&lt;=$F15,DATE(YEAR(O$8),MONTH(O$8)+1,0)&gt;=$D15),IF($G15&gt;=1,"●",IF(DATE(YEAR(O$8),MONTH(O$8)+1,0)&lt;($D15+$E15*$G15),"●","■")),""))</x:f>
      </x:c>
      <x:c r="P15" s="63" t="str">
        <x:f>IF($B15="","",IF(AND(P$8&lt;=$F15,DATE(YEAR(P$8),MONTH(P$8)+1,0)&gt;=$D15),IF($G15&gt;=1,"●",IF(DATE(YEAR(P$8),MONTH(P$8)+1,0)&lt;($D15+$E15*$G15),"●","■")),""))</x:f>
      </x:c>
      <x:c r="Q15" s="63" t="str">
        <x:f>IF($B15="","",IF(AND(Q$8&lt;=$F15,DATE(YEAR(Q$8),MONTH(Q$8)+1,0)&gt;=$D15),IF($G15&gt;=1,"●",IF(DATE(YEAR(Q$8),MONTH(Q$8)+1,0)&lt;($D15+$E15*$G15),"●","■")),""))</x:f>
      </x:c>
      <x:c r="R15" s="63" t="str">
        <x:f>IF($B15="","",IF(AND(R$8&lt;=$F15,DATE(YEAR(R$8),MONTH(R$8)+1,0)&gt;=$D15),IF($G15&gt;=1,"●",IF(DATE(YEAR(R$8),MONTH(R$8)+1,0)&lt;($D15+$E15*$G15),"●","■")),""))</x:f>
      </x:c>
      <x:c r="S15" s="63" t="str">
        <x:f>IF($B15="","",IF(AND(S$8&lt;=$F15,DATE(YEAR(S$8),MONTH(S$8)+1,0)&gt;=$D15),IF($G15&gt;=1,"●",IF(DATE(YEAR(S$8),MONTH(S$8)+1,0)&lt;($D15+$E15*$G15),"●","■")),""))</x:f>
      </x:c>
      <x:c r="T15" s="63" t="str">
        <x:f>IF($B15="","",IF(AND(T$8&lt;=$F15,DATE(YEAR(T$8),MONTH(T$8)+1,0)&gt;=$D15),IF($G15&gt;=1,"●",IF(DATE(YEAR(T$8),MONTH(T$8)+1,0)&lt;($D15+$E15*$G15),"●","■")),""))</x:f>
      </x:c>
      <x:c r="U15" s="63" t="str">
        <x:f>IF($B15="","",IF(AND(U$8&lt;=$F15,DATE(YEAR(U$8),MONTH(U$8)+1,0)&gt;=$D15),IF($G15&gt;=1,"●",IF(DATE(YEAR(U$8),MONTH(U$8)+1,0)&lt;($D15+$E15*$G15),"●","■")),""))</x:f>
      </x:c>
    </x:row>
    <x:row r="16" ht="25" customHeight="1">
      <x:c r="A16" t="n">
        <x:v>7</x:v>
      </x:c>
      <x:c r="B16" s="44" t="str">
        <x:v>Desarrollo fase 1</x:v>
      </x:c>
      <x:c r="C16" s="44" t="str">
        <x:v>Tecnología</x:v>
      </x:c>
      <x:c r="D16" s="45" t="n">
        <x:v>46339</x:v>
      </x:c>
      <x:c r="E16" s="44" t="n">
        <x:v>15</x:v>
      </x:c>
      <x:c r="F16" s="50" t="n">
        <x:f>IF(OR(D16="",E16=""),"",D16+E16-1)</x:f>
        <x:v>46353</x:v>
      </x:c>
      <x:c r="G16" s="48" t="n">
        <x:v>0</x:v>
      </x:c>
      <x:c r="H16" s="52" t="str">
        <x:f>IF(B16="","",IF(G16&gt;=1,"Finalizada",IF(AND(F16&lt;TODAY(),F16&lt;&gt;""),"Atrasada",IF(D16&gt;TODAY(),"Pendiente","En curso"))))</x:f>
        <x:v>Pendiente</x:v>
      </x:c>
      <x:c r="I16" s="44" t="str">
        <x:v>Alta</x:v>
      </x:c>
      <x:c r="J16" s="63" t="str">
        <x:f>IF($B16="","",IF(AND(J$8&lt;=$F16,DATE(YEAR(J$8),MONTH(J$8)+1,0)&gt;=$D16),IF($G16&gt;=1,"●",IF(DATE(YEAR(J$8),MONTH(J$8)+1,0)&lt;($D16+$E16*$G16),"●","■")),""))</x:f>
      </x:c>
      <x:c r="K16" s="63" t="str">
        <x:f>IF($B16="","",IF(AND(K$8&lt;=$F16,DATE(YEAR(K$8),MONTH(K$8)+1,0)&gt;=$D16),IF($G16&gt;=1,"●",IF(DATE(YEAR(K$8),MONTH(K$8)+1,0)&lt;($D16+$E16*$G16),"●","■")),""))</x:f>
        <x:v>■</x:v>
      </x:c>
      <x:c r="L16" s="63" t="str">
        <x:f>IF($B16="","",IF(AND(L$8&lt;=$F16,DATE(YEAR(L$8),MONTH(L$8)+1,0)&gt;=$D16),IF($G16&gt;=1,"●",IF(DATE(YEAR(L$8),MONTH(L$8)+1,0)&lt;($D16+$E16*$G16),"●","■")),""))</x:f>
      </x:c>
      <x:c r="M16" s="63" t="str">
        <x:f>IF($B16="","",IF(AND(M$8&lt;=$F16,DATE(YEAR(M$8),MONTH(M$8)+1,0)&gt;=$D16),IF($G16&gt;=1,"●",IF(DATE(YEAR(M$8),MONTH(M$8)+1,0)&lt;($D16+$E16*$G16),"●","■")),""))</x:f>
      </x:c>
      <x:c r="N16" s="63" t="str">
        <x:f>IF($B16="","",IF(AND(N$8&lt;=$F16,DATE(YEAR(N$8),MONTH(N$8)+1,0)&gt;=$D16),IF($G16&gt;=1,"●",IF(DATE(YEAR(N$8),MONTH(N$8)+1,0)&lt;($D16+$E16*$G16),"●","■")),""))</x:f>
      </x:c>
      <x:c r="O16" s="63" t="str">
        <x:f>IF($B16="","",IF(AND(O$8&lt;=$F16,DATE(YEAR(O$8),MONTH(O$8)+1,0)&gt;=$D16),IF($G16&gt;=1,"●",IF(DATE(YEAR(O$8),MONTH(O$8)+1,0)&lt;($D16+$E16*$G16),"●","■")),""))</x:f>
      </x:c>
      <x:c r="P16" s="63" t="str">
        <x:f>IF($B16="","",IF(AND(P$8&lt;=$F16,DATE(YEAR(P$8),MONTH(P$8)+1,0)&gt;=$D16),IF($G16&gt;=1,"●",IF(DATE(YEAR(P$8),MONTH(P$8)+1,0)&lt;($D16+$E16*$G16),"●","■")),""))</x:f>
      </x:c>
      <x:c r="Q16" s="63" t="str">
        <x:f>IF($B16="","",IF(AND(Q$8&lt;=$F16,DATE(YEAR(Q$8),MONTH(Q$8)+1,0)&gt;=$D16),IF($G16&gt;=1,"●",IF(DATE(YEAR(Q$8),MONTH(Q$8)+1,0)&lt;($D16+$E16*$G16),"●","■")),""))</x:f>
      </x:c>
      <x:c r="R16" s="63" t="str">
        <x:f>IF($B16="","",IF(AND(R$8&lt;=$F16,DATE(YEAR(R$8),MONTH(R$8)+1,0)&gt;=$D16),IF($G16&gt;=1,"●",IF(DATE(YEAR(R$8),MONTH(R$8)+1,0)&lt;($D16+$E16*$G16),"●","■")),""))</x:f>
      </x:c>
      <x:c r="S16" s="63" t="str">
        <x:f>IF($B16="","",IF(AND(S$8&lt;=$F16,DATE(YEAR(S$8),MONTH(S$8)+1,0)&gt;=$D16),IF($G16&gt;=1,"●",IF(DATE(YEAR(S$8),MONTH(S$8)+1,0)&lt;($D16+$E16*$G16),"●","■")),""))</x:f>
      </x:c>
      <x:c r="T16" s="63" t="str">
        <x:f>IF($B16="","",IF(AND(T$8&lt;=$F16,DATE(YEAR(T$8),MONTH(T$8)+1,0)&gt;=$D16),IF($G16&gt;=1,"●",IF(DATE(YEAR(T$8),MONTH(T$8)+1,0)&lt;($D16+$E16*$G16),"●","■")),""))</x:f>
      </x:c>
      <x:c r="U16" s="63" t="str">
        <x:f>IF($B16="","",IF(AND(U$8&lt;=$F16,DATE(YEAR(U$8),MONTH(U$8)+1,0)&gt;=$D16),IF($G16&gt;=1,"●",IF(DATE(YEAR(U$8),MONTH(U$8)+1,0)&lt;($D16+$E16*$G16),"●","■")),""))</x:f>
      </x:c>
    </x:row>
    <x:row r="17" ht="25" customHeight="1">
      <x:c r="A17" t="n">
        <x:v>8</x:v>
      </x:c>
      <x:c r="B17" s="44" t="str">
        <x:v>Desarrollo fase 2</x:v>
      </x:c>
      <x:c r="C17" s="44" t="str">
        <x:v>Tecnología</x:v>
      </x:c>
      <x:c r="D17" s="45" t="n">
        <x:v>46353</x:v>
      </x:c>
      <x:c r="E17" s="44" t="n">
        <x:v>15</x:v>
      </x:c>
      <x:c r="F17" s="50" t="n">
        <x:f>IF(OR(D17="",E17=""),"",D17+E17-1)</x:f>
        <x:v>46367</x:v>
      </x:c>
      <x:c r="G17" s="48" t="n">
        <x:v>0</x:v>
      </x:c>
      <x:c r="H17" s="52" t="str">
        <x:f>IF(B17="","",IF(G17&gt;=1,"Finalizada",IF(AND(F17&lt;TODAY(),F17&lt;&gt;""),"Atrasada",IF(D17&gt;TODAY(),"Pendiente","En curso"))))</x:f>
        <x:v>Pendiente</x:v>
      </x:c>
      <x:c r="I17" s="44" t="str">
        <x:v>Alta</x:v>
      </x:c>
      <x:c r="J17" s="63" t="str">
        <x:f>IF($B17="","",IF(AND(J$8&lt;=$F17,DATE(YEAR(J$8),MONTH(J$8)+1,0)&gt;=$D17),IF($G17&gt;=1,"●",IF(DATE(YEAR(J$8),MONTH(J$8)+1,0)&lt;($D17+$E17*$G17),"●","■")),""))</x:f>
      </x:c>
      <x:c r="K17" s="63" t="str">
        <x:f>IF($B17="","",IF(AND(K$8&lt;=$F17,DATE(YEAR(K$8),MONTH(K$8)+1,0)&gt;=$D17),IF($G17&gt;=1,"●",IF(DATE(YEAR(K$8),MONTH(K$8)+1,0)&lt;($D17+$E17*$G17),"●","■")),""))</x:f>
        <x:v>■</x:v>
      </x:c>
      <x:c r="L17" s="63" t="str">
        <x:f>IF($B17="","",IF(AND(L$8&lt;=$F17,DATE(YEAR(L$8),MONTH(L$8)+1,0)&gt;=$D17),IF($G17&gt;=1,"●",IF(DATE(YEAR(L$8),MONTH(L$8)+1,0)&lt;($D17+$E17*$G17),"●","■")),""))</x:f>
        <x:v>■</x:v>
      </x:c>
      <x:c r="M17" s="63" t="str">
        <x:f>IF($B17="","",IF(AND(M$8&lt;=$F17,DATE(YEAR(M$8),MONTH(M$8)+1,0)&gt;=$D17),IF($G17&gt;=1,"●",IF(DATE(YEAR(M$8),MONTH(M$8)+1,0)&lt;($D17+$E17*$G17),"●","■")),""))</x:f>
      </x:c>
      <x:c r="N17" s="63" t="str">
        <x:f>IF($B17="","",IF(AND(N$8&lt;=$F17,DATE(YEAR(N$8),MONTH(N$8)+1,0)&gt;=$D17),IF($G17&gt;=1,"●",IF(DATE(YEAR(N$8),MONTH(N$8)+1,0)&lt;($D17+$E17*$G17),"●","■")),""))</x:f>
      </x:c>
      <x:c r="O17" s="63" t="str">
        <x:f>IF($B17="","",IF(AND(O$8&lt;=$F17,DATE(YEAR(O$8),MONTH(O$8)+1,0)&gt;=$D17),IF($G17&gt;=1,"●",IF(DATE(YEAR(O$8),MONTH(O$8)+1,0)&lt;($D17+$E17*$G17),"●","■")),""))</x:f>
      </x:c>
      <x:c r="P17" s="63" t="str">
        <x:f>IF($B17="","",IF(AND(P$8&lt;=$F17,DATE(YEAR(P$8),MONTH(P$8)+1,0)&gt;=$D17),IF($G17&gt;=1,"●",IF(DATE(YEAR(P$8),MONTH(P$8)+1,0)&lt;($D17+$E17*$G17),"●","■")),""))</x:f>
      </x:c>
      <x:c r="Q17" s="63" t="str">
        <x:f>IF($B17="","",IF(AND(Q$8&lt;=$F17,DATE(YEAR(Q$8),MONTH(Q$8)+1,0)&gt;=$D17),IF($G17&gt;=1,"●",IF(DATE(YEAR(Q$8),MONTH(Q$8)+1,0)&lt;($D17+$E17*$G17),"●","■")),""))</x:f>
      </x:c>
      <x:c r="R17" s="63" t="str">
        <x:f>IF($B17="","",IF(AND(R$8&lt;=$F17,DATE(YEAR(R$8),MONTH(R$8)+1,0)&gt;=$D17),IF($G17&gt;=1,"●",IF(DATE(YEAR(R$8),MONTH(R$8)+1,0)&lt;($D17+$E17*$G17),"●","■")),""))</x:f>
      </x:c>
      <x:c r="S17" s="63" t="str">
        <x:f>IF($B17="","",IF(AND(S$8&lt;=$F17,DATE(YEAR(S$8),MONTH(S$8)+1,0)&gt;=$D17),IF($G17&gt;=1,"●",IF(DATE(YEAR(S$8),MONTH(S$8)+1,0)&lt;($D17+$E17*$G17),"●","■")),""))</x:f>
      </x:c>
      <x:c r="T17" s="63" t="str">
        <x:f>IF($B17="","",IF(AND(T$8&lt;=$F17,DATE(YEAR(T$8),MONTH(T$8)+1,0)&gt;=$D17),IF($G17&gt;=1,"●",IF(DATE(YEAR(T$8),MONTH(T$8)+1,0)&lt;($D17+$E17*$G17),"●","■")),""))</x:f>
      </x:c>
      <x:c r="U17" s="63" t="str">
        <x:f>IF($B17="","",IF(AND(U$8&lt;=$F17,DATE(YEAR(U$8),MONTH(U$8)+1,0)&gt;=$D17),IF($G17&gt;=1,"●",IF(DATE(YEAR(U$8),MONTH(U$8)+1,0)&lt;($D17+$E17*$G17),"●","■")),""))</x:f>
      </x:c>
    </x:row>
    <x:row r="18" ht="25" customHeight="1">
      <x:c r="A18" t="n">
        <x:v>9</x:v>
      </x:c>
      <x:c r="B18" s="44" t="str">
        <x:v>Pruebas funcionales</x:v>
      </x:c>
      <x:c r="C18" s="44" t="str">
        <x:v>QA</x:v>
      </x:c>
      <x:c r="D18" s="45" t="n">
        <x:v>46368</x:v>
      </x:c>
      <x:c r="E18" s="44" t="n">
        <x:v>7</x:v>
      </x:c>
      <x:c r="F18" s="50" t="n">
        <x:f>IF(OR(D18="",E18=""),"",D18+E18-1)</x:f>
        <x:v>46374</x:v>
      </x:c>
      <x:c r="G18" s="48" t="n">
        <x:v>0</x:v>
      </x:c>
      <x:c r="H18" s="52" t="str">
        <x:f>IF(B18="","",IF(G18&gt;=1,"Finalizada",IF(AND(F18&lt;TODAY(),F18&lt;&gt;""),"Atrasada",IF(D18&gt;TODAY(),"Pendiente","En curso"))))</x:f>
        <x:v>Pendiente</x:v>
      </x:c>
      <x:c r="I18" s="44" t="str">
        <x:v>Media</x:v>
      </x:c>
      <x:c r="J18" s="63" t="str">
        <x:f>IF($B18="","",IF(AND(J$8&lt;=$F18,DATE(YEAR(J$8),MONTH(J$8)+1,0)&gt;=$D18),IF($G18&gt;=1,"●",IF(DATE(YEAR(J$8),MONTH(J$8)+1,0)&lt;($D18+$E18*$G18),"●","■")),""))</x:f>
      </x:c>
      <x:c r="K18" s="63" t="str">
        <x:f>IF($B18="","",IF(AND(K$8&lt;=$F18,DATE(YEAR(K$8),MONTH(K$8)+1,0)&gt;=$D18),IF($G18&gt;=1,"●",IF(DATE(YEAR(K$8),MONTH(K$8)+1,0)&lt;($D18+$E18*$G18),"●","■")),""))</x:f>
      </x:c>
      <x:c r="L18" s="63" t="str">
        <x:f>IF($B18="","",IF(AND(L$8&lt;=$F18,DATE(YEAR(L$8),MONTH(L$8)+1,0)&gt;=$D18),IF($G18&gt;=1,"●",IF(DATE(YEAR(L$8),MONTH(L$8)+1,0)&lt;($D18+$E18*$G18),"●","■")),""))</x:f>
        <x:v>■</x:v>
      </x:c>
      <x:c r="M18" s="63" t="str">
        <x:f>IF($B18="","",IF(AND(M$8&lt;=$F18,DATE(YEAR(M$8),MONTH(M$8)+1,0)&gt;=$D18),IF($G18&gt;=1,"●",IF(DATE(YEAR(M$8),MONTH(M$8)+1,0)&lt;($D18+$E18*$G18),"●","■")),""))</x:f>
      </x:c>
      <x:c r="N18" s="63" t="str">
        <x:f>IF($B18="","",IF(AND(N$8&lt;=$F18,DATE(YEAR(N$8),MONTH(N$8)+1,0)&gt;=$D18),IF($G18&gt;=1,"●",IF(DATE(YEAR(N$8),MONTH(N$8)+1,0)&lt;($D18+$E18*$G18),"●","■")),""))</x:f>
      </x:c>
      <x:c r="O18" s="63" t="str">
        <x:f>IF($B18="","",IF(AND(O$8&lt;=$F18,DATE(YEAR(O$8),MONTH(O$8)+1,0)&gt;=$D18),IF($G18&gt;=1,"●",IF(DATE(YEAR(O$8),MONTH(O$8)+1,0)&lt;($D18+$E18*$G18),"●","■")),""))</x:f>
      </x:c>
      <x:c r="P18" s="63" t="str">
        <x:f>IF($B18="","",IF(AND(P$8&lt;=$F18,DATE(YEAR(P$8),MONTH(P$8)+1,0)&gt;=$D18),IF($G18&gt;=1,"●",IF(DATE(YEAR(P$8),MONTH(P$8)+1,0)&lt;($D18+$E18*$G18),"●","■")),""))</x:f>
      </x:c>
      <x:c r="Q18" s="63" t="str">
        <x:f>IF($B18="","",IF(AND(Q$8&lt;=$F18,DATE(YEAR(Q$8),MONTH(Q$8)+1,0)&gt;=$D18),IF($G18&gt;=1,"●",IF(DATE(YEAR(Q$8),MONTH(Q$8)+1,0)&lt;($D18+$E18*$G18),"●","■")),""))</x:f>
      </x:c>
      <x:c r="R18" s="63" t="str">
        <x:f>IF($B18="","",IF(AND(R$8&lt;=$F18,DATE(YEAR(R$8),MONTH(R$8)+1,0)&gt;=$D18),IF($G18&gt;=1,"●",IF(DATE(YEAR(R$8),MONTH(R$8)+1,0)&lt;($D18+$E18*$G18),"●","■")),""))</x:f>
      </x:c>
      <x:c r="S18" s="63" t="str">
        <x:f>IF($B18="","",IF(AND(S$8&lt;=$F18,DATE(YEAR(S$8),MONTH(S$8)+1,0)&gt;=$D18),IF($G18&gt;=1,"●",IF(DATE(YEAR(S$8),MONTH(S$8)+1,0)&lt;($D18+$E18*$G18),"●","■")),""))</x:f>
      </x:c>
      <x:c r="T18" s="63" t="str">
        <x:f>IF($B18="","",IF(AND(T$8&lt;=$F18,DATE(YEAR(T$8),MONTH(T$8)+1,0)&gt;=$D18),IF($G18&gt;=1,"●",IF(DATE(YEAR(T$8),MONTH(T$8)+1,0)&lt;($D18+$E18*$G18),"●","■")),""))</x:f>
      </x:c>
      <x:c r="U18" s="63" t="str">
        <x:f>IF($B18="","",IF(AND(U$8&lt;=$F18,DATE(YEAR(U$8),MONTH(U$8)+1,0)&gt;=$D18),IF($G18&gt;=1,"●",IF(DATE(YEAR(U$8),MONTH(U$8)+1,0)&lt;($D18+$E18*$G18),"●","■")),""))</x:f>
      </x:c>
    </x:row>
    <x:row r="19" ht="25" customHeight="1">
      <x:c r="A19" t="n">
        <x:v>10</x:v>
      </x:c>
      <x:c r="B19" s="44" t="str">
        <x:v>Revisión con cliente</x:v>
      </x:c>
      <x:c r="C19" s="44" t="str">
        <x:v>Cliente</x:v>
      </x:c>
      <x:c r="D19" s="45" t="n">
        <x:v>46376</x:v>
      </x:c>
      <x:c r="E19" s="44" t="n">
        <x:v>4</x:v>
      </x:c>
      <x:c r="F19" s="50" t="n">
        <x:f>IF(OR(D19="",E19=""),"",D19+E19-1)</x:f>
        <x:v>46379</x:v>
      </x:c>
      <x:c r="G19" s="48" t="n">
        <x:v>0</x:v>
      </x:c>
      <x:c r="H19" s="52" t="str">
        <x:f>IF(B19="","",IF(G19&gt;=1,"Finalizada",IF(AND(F19&lt;TODAY(),F19&lt;&gt;""),"Atrasada",IF(D19&gt;TODAY(),"Pendiente","En curso"))))</x:f>
        <x:v>Pendiente</x:v>
      </x:c>
      <x:c r="I19" s="44" t="str">
        <x:v>Media</x:v>
      </x:c>
      <x:c r="J19" s="63" t="str">
        <x:f>IF($B19="","",IF(AND(J$8&lt;=$F19,DATE(YEAR(J$8),MONTH(J$8)+1,0)&gt;=$D19),IF($G19&gt;=1,"●",IF(DATE(YEAR(J$8),MONTH(J$8)+1,0)&lt;($D19+$E19*$G19),"●","■")),""))</x:f>
      </x:c>
      <x:c r="K19" s="63" t="str">
        <x:f>IF($B19="","",IF(AND(K$8&lt;=$F19,DATE(YEAR(K$8),MONTH(K$8)+1,0)&gt;=$D19),IF($G19&gt;=1,"●",IF(DATE(YEAR(K$8),MONTH(K$8)+1,0)&lt;($D19+$E19*$G19),"●","■")),""))</x:f>
      </x:c>
      <x:c r="L19" s="63" t="str">
        <x:f>IF($B19="","",IF(AND(L$8&lt;=$F19,DATE(YEAR(L$8),MONTH(L$8)+1,0)&gt;=$D19),IF($G19&gt;=1,"●",IF(DATE(YEAR(L$8),MONTH(L$8)+1,0)&lt;($D19+$E19*$G19),"●","■")),""))</x:f>
        <x:v>■</x:v>
      </x:c>
      <x:c r="M19" s="63" t="str">
        <x:f>IF($B19="","",IF(AND(M$8&lt;=$F19,DATE(YEAR(M$8),MONTH(M$8)+1,0)&gt;=$D19),IF($G19&gt;=1,"●",IF(DATE(YEAR(M$8),MONTH(M$8)+1,0)&lt;($D19+$E19*$G19),"●","■")),""))</x:f>
      </x:c>
      <x:c r="N19" s="63" t="str">
        <x:f>IF($B19="","",IF(AND(N$8&lt;=$F19,DATE(YEAR(N$8),MONTH(N$8)+1,0)&gt;=$D19),IF($G19&gt;=1,"●",IF(DATE(YEAR(N$8),MONTH(N$8)+1,0)&lt;($D19+$E19*$G19),"●","■")),""))</x:f>
      </x:c>
      <x:c r="O19" s="63" t="str">
        <x:f>IF($B19="","",IF(AND(O$8&lt;=$F19,DATE(YEAR(O$8),MONTH(O$8)+1,0)&gt;=$D19),IF($G19&gt;=1,"●",IF(DATE(YEAR(O$8),MONTH(O$8)+1,0)&lt;($D19+$E19*$G19),"●","■")),""))</x:f>
      </x:c>
      <x:c r="P19" s="63" t="str">
        <x:f>IF($B19="","",IF(AND(P$8&lt;=$F19,DATE(YEAR(P$8),MONTH(P$8)+1,0)&gt;=$D19),IF($G19&gt;=1,"●",IF(DATE(YEAR(P$8),MONTH(P$8)+1,0)&lt;($D19+$E19*$G19),"●","■")),""))</x:f>
      </x:c>
      <x:c r="Q19" s="63" t="str">
        <x:f>IF($B19="","",IF(AND(Q$8&lt;=$F19,DATE(YEAR(Q$8),MONTH(Q$8)+1,0)&gt;=$D19),IF($G19&gt;=1,"●",IF(DATE(YEAR(Q$8),MONTH(Q$8)+1,0)&lt;($D19+$E19*$G19),"●","■")),""))</x:f>
      </x:c>
      <x:c r="R19" s="63" t="str">
        <x:f>IF($B19="","",IF(AND(R$8&lt;=$F19,DATE(YEAR(R$8),MONTH(R$8)+1,0)&gt;=$D19),IF($G19&gt;=1,"●",IF(DATE(YEAR(R$8),MONTH(R$8)+1,0)&lt;($D19+$E19*$G19),"●","■")),""))</x:f>
      </x:c>
      <x:c r="S19" s="63" t="str">
        <x:f>IF($B19="","",IF(AND(S$8&lt;=$F19,DATE(YEAR(S$8),MONTH(S$8)+1,0)&gt;=$D19),IF($G19&gt;=1,"●",IF(DATE(YEAR(S$8),MONTH(S$8)+1,0)&lt;($D19+$E19*$G19),"●","■")),""))</x:f>
      </x:c>
      <x:c r="T19" s="63" t="str">
        <x:f>IF($B19="","",IF(AND(T$8&lt;=$F19,DATE(YEAR(T$8),MONTH(T$8)+1,0)&gt;=$D19),IF($G19&gt;=1,"●",IF(DATE(YEAR(T$8),MONTH(T$8)+1,0)&lt;($D19+$E19*$G19),"●","■")),""))</x:f>
      </x:c>
      <x:c r="U19" s="63" t="str">
        <x:f>IF($B19="","",IF(AND(U$8&lt;=$F19,DATE(YEAR(U$8),MONTH(U$8)+1,0)&gt;=$D19),IF($G19&gt;=1,"●",IF(DATE(YEAR(U$8),MONTH(U$8)+1,0)&lt;($D19+$E19*$G19),"●","■")),""))</x:f>
      </x:c>
    </x:row>
    <x:row r="20" ht="25" customHeight="1">
      <x:c r="A20" t="n">
        <x:v>11</x:v>
      </x:c>
      <x:c r="B20" s="44" t="str">
        <x:v>Ajustes finales</x:v>
      </x:c>
      <x:c r="C20" s="44" t="str">
        <x:v>Equipo</x:v>
      </x:c>
      <x:c r="D20" s="45" t="n">
        <x:v>46380</x:v>
      </x:c>
      <x:c r="E20" s="44" t="n">
        <x:v>5</x:v>
      </x:c>
      <x:c r="F20" s="50" t="n">
        <x:f>IF(OR(D20="",E20=""),"",D20+E20-1)</x:f>
        <x:v>46384</x:v>
      </x:c>
      <x:c r="G20" s="48" t="n">
        <x:v>0</x:v>
      </x:c>
      <x:c r="H20" s="52" t="str">
        <x:f>IF(B20="","",IF(G20&gt;=1,"Finalizada",IF(AND(F20&lt;TODAY(),F20&lt;&gt;""),"Atrasada",IF(D20&gt;TODAY(),"Pendiente","En curso"))))</x:f>
        <x:v>Pendiente</x:v>
      </x:c>
      <x:c r="I20" s="44" t="str">
        <x:v>Media</x:v>
      </x:c>
      <x:c r="J20" s="63" t="str">
        <x:f>IF($B20="","",IF(AND(J$8&lt;=$F20,DATE(YEAR(J$8),MONTH(J$8)+1,0)&gt;=$D20),IF($G20&gt;=1,"●",IF(DATE(YEAR(J$8),MONTH(J$8)+1,0)&lt;($D20+$E20*$G20),"●","■")),""))</x:f>
      </x:c>
      <x:c r="K20" s="63" t="str">
        <x:f>IF($B20="","",IF(AND(K$8&lt;=$F20,DATE(YEAR(K$8),MONTH(K$8)+1,0)&gt;=$D20),IF($G20&gt;=1,"●",IF(DATE(YEAR(K$8),MONTH(K$8)+1,0)&lt;($D20+$E20*$G20),"●","■")),""))</x:f>
      </x:c>
      <x:c r="L20" s="63" t="str">
        <x:f>IF($B20="","",IF(AND(L$8&lt;=$F20,DATE(YEAR(L$8),MONTH(L$8)+1,0)&gt;=$D20),IF($G20&gt;=1,"●",IF(DATE(YEAR(L$8),MONTH(L$8)+1,0)&lt;($D20+$E20*$G20),"●","■")),""))</x:f>
        <x:v>■</x:v>
      </x:c>
      <x:c r="M20" s="63" t="str">
        <x:f>IF($B20="","",IF(AND(M$8&lt;=$F20,DATE(YEAR(M$8),MONTH(M$8)+1,0)&gt;=$D20),IF($G20&gt;=1,"●",IF(DATE(YEAR(M$8),MONTH(M$8)+1,0)&lt;($D20+$E20*$G20),"●","■")),""))</x:f>
      </x:c>
      <x:c r="N20" s="63" t="str">
        <x:f>IF($B20="","",IF(AND(N$8&lt;=$F20,DATE(YEAR(N$8),MONTH(N$8)+1,0)&gt;=$D20),IF($G20&gt;=1,"●",IF(DATE(YEAR(N$8),MONTH(N$8)+1,0)&lt;($D20+$E20*$G20),"●","■")),""))</x:f>
      </x:c>
      <x:c r="O20" s="63" t="str">
        <x:f>IF($B20="","",IF(AND(O$8&lt;=$F20,DATE(YEAR(O$8),MONTH(O$8)+1,0)&gt;=$D20),IF($G20&gt;=1,"●",IF(DATE(YEAR(O$8),MONTH(O$8)+1,0)&lt;($D20+$E20*$G20),"●","■")),""))</x:f>
      </x:c>
      <x:c r="P20" s="63" t="str">
        <x:f>IF($B20="","",IF(AND(P$8&lt;=$F20,DATE(YEAR(P$8),MONTH(P$8)+1,0)&gt;=$D20),IF($G20&gt;=1,"●",IF(DATE(YEAR(P$8),MONTH(P$8)+1,0)&lt;($D20+$E20*$G20),"●","■")),""))</x:f>
      </x:c>
      <x:c r="Q20" s="63" t="str">
        <x:f>IF($B20="","",IF(AND(Q$8&lt;=$F20,DATE(YEAR(Q$8),MONTH(Q$8)+1,0)&gt;=$D20),IF($G20&gt;=1,"●",IF(DATE(YEAR(Q$8),MONTH(Q$8)+1,0)&lt;($D20+$E20*$G20),"●","■")),""))</x:f>
      </x:c>
      <x:c r="R20" s="63" t="str">
        <x:f>IF($B20="","",IF(AND(R$8&lt;=$F20,DATE(YEAR(R$8),MONTH(R$8)+1,0)&gt;=$D20),IF($G20&gt;=1,"●",IF(DATE(YEAR(R$8),MONTH(R$8)+1,0)&lt;($D20+$E20*$G20),"●","■")),""))</x:f>
      </x:c>
      <x:c r="S20" s="63" t="str">
        <x:f>IF($B20="","",IF(AND(S$8&lt;=$F20,DATE(YEAR(S$8),MONTH(S$8)+1,0)&gt;=$D20),IF($G20&gt;=1,"●",IF(DATE(YEAR(S$8),MONTH(S$8)+1,0)&lt;($D20+$E20*$G20),"●","■")),""))</x:f>
      </x:c>
      <x:c r="T20" s="63" t="str">
        <x:f>IF($B20="","",IF(AND(T$8&lt;=$F20,DATE(YEAR(T$8),MONTH(T$8)+1,0)&gt;=$D20),IF($G20&gt;=1,"●",IF(DATE(YEAR(T$8),MONTH(T$8)+1,0)&lt;($D20+$E20*$G20),"●","■")),""))</x:f>
      </x:c>
      <x:c r="U20" s="63" t="str">
        <x:f>IF($B20="","",IF(AND(U$8&lt;=$F20,DATE(YEAR(U$8),MONTH(U$8)+1,0)&gt;=$D20),IF($G20&gt;=1,"●",IF(DATE(YEAR(U$8),MONTH(U$8)+1,0)&lt;($D20+$E20*$G20),"●","■")),""))</x:f>
      </x:c>
    </x:row>
    <x:row r="21" ht="25" customHeight="1">
      <x:c r="A21" t="n">
        <x:v>12</x:v>
      </x:c>
      <x:c r="B21" s="44" t="str">
        <x:v>Entrega y lanzamiento</x:v>
      </x:c>
      <x:c r="C21" s="44" t="str">
        <x:v>Dirección</x:v>
      </x:c>
      <x:c r="D21" s="45" t="n">
        <x:v>46388</x:v>
      </x:c>
      <x:c r="E21" s="44" t="n">
        <x:v>2</x:v>
      </x:c>
      <x:c r="F21" s="50" t="n">
        <x:f>IF(OR(D21="",E21=""),"",D21+E21-1)</x:f>
        <x:v>46389</x:v>
      </x:c>
      <x:c r="G21" s="48" t="n">
        <x:v>0</x:v>
      </x:c>
      <x:c r="H21" s="52" t="str">
        <x:f>IF(B21="","",IF(G21&gt;=1,"Finalizada",IF(AND(F21&lt;TODAY(),F21&lt;&gt;""),"Atrasada",IF(D21&gt;TODAY(),"Pendiente","En curso"))))</x:f>
        <x:v>Pendiente</x:v>
      </x:c>
      <x:c r="I21" s="44" t="str">
        <x:v>Alta</x:v>
      </x:c>
      <x:c r="J21" s="63" t="str">
        <x:f>IF($B21="","",IF(AND(J$8&lt;=$F21,DATE(YEAR(J$8),MONTH(J$8)+1,0)&gt;=$D21),IF($G21&gt;=1,"●",IF(DATE(YEAR(J$8),MONTH(J$8)+1,0)&lt;($D21+$E21*$G21),"●","■")),""))</x:f>
      </x:c>
      <x:c r="K21" s="63" t="str">
        <x:f>IF($B21="","",IF(AND(K$8&lt;=$F21,DATE(YEAR(K$8),MONTH(K$8)+1,0)&gt;=$D21),IF($G21&gt;=1,"●",IF(DATE(YEAR(K$8),MONTH(K$8)+1,0)&lt;($D21+$E21*$G21),"●","■")),""))</x:f>
      </x:c>
      <x:c r="L21" s="63" t="str">
        <x:f>IF($B21="","",IF(AND(L$8&lt;=$F21,DATE(YEAR(L$8),MONTH(L$8)+1,0)&gt;=$D21),IF($G21&gt;=1,"●",IF(DATE(YEAR(L$8),MONTH(L$8)+1,0)&lt;($D21+$E21*$G21),"●","■")),""))</x:f>
      </x:c>
      <x:c r="M21" s="63" t="str">
        <x:f>IF($B21="","",IF(AND(M$8&lt;=$F21,DATE(YEAR(M$8),MONTH(M$8)+1,0)&gt;=$D21),IF($G21&gt;=1,"●",IF(DATE(YEAR(M$8),MONTH(M$8)+1,0)&lt;($D21+$E21*$G21),"●","■")),""))</x:f>
        <x:v>■</x:v>
      </x:c>
      <x:c r="N21" s="63" t="str">
        <x:f>IF($B21="","",IF(AND(N$8&lt;=$F21,DATE(YEAR(N$8),MONTH(N$8)+1,0)&gt;=$D21),IF($G21&gt;=1,"●",IF(DATE(YEAR(N$8),MONTH(N$8)+1,0)&lt;($D21+$E21*$G21),"●","■")),""))</x:f>
      </x:c>
      <x:c r="O21" s="63" t="str">
        <x:f>IF($B21="","",IF(AND(O$8&lt;=$F21,DATE(YEAR(O$8),MONTH(O$8)+1,0)&gt;=$D21),IF($G21&gt;=1,"●",IF(DATE(YEAR(O$8),MONTH(O$8)+1,0)&lt;($D21+$E21*$G21),"●","■")),""))</x:f>
      </x:c>
      <x:c r="P21" s="63" t="str">
        <x:f>IF($B21="","",IF(AND(P$8&lt;=$F21,DATE(YEAR(P$8),MONTH(P$8)+1,0)&gt;=$D21),IF($G21&gt;=1,"●",IF(DATE(YEAR(P$8),MONTH(P$8)+1,0)&lt;($D21+$E21*$G21),"●","■")),""))</x:f>
      </x:c>
      <x:c r="Q21" s="63" t="str">
        <x:f>IF($B21="","",IF(AND(Q$8&lt;=$F21,DATE(YEAR(Q$8),MONTH(Q$8)+1,0)&gt;=$D21),IF($G21&gt;=1,"●",IF(DATE(YEAR(Q$8),MONTH(Q$8)+1,0)&lt;($D21+$E21*$G21),"●","■")),""))</x:f>
      </x:c>
      <x:c r="R21" s="63" t="str">
        <x:f>IF($B21="","",IF(AND(R$8&lt;=$F21,DATE(YEAR(R$8),MONTH(R$8)+1,0)&gt;=$D21),IF($G21&gt;=1,"●",IF(DATE(YEAR(R$8),MONTH(R$8)+1,0)&lt;($D21+$E21*$G21),"●","■")),""))</x:f>
      </x:c>
      <x:c r="S21" s="63" t="str">
        <x:f>IF($B21="","",IF(AND(S$8&lt;=$F21,DATE(YEAR(S$8),MONTH(S$8)+1,0)&gt;=$D21),IF($G21&gt;=1,"●",IF(DATE(YEAR(S$8),MONTH(S$8)+1,0)&lt;($D21+$E21*$G21),"●","■")),""))</x:f>
      </x:c>
      <x:c r="T21" s="63" t="str">
        <x:f>IF($B21="","",IF(AND(T$8&lt;=$F21,DATE(YEAR(T$8),MONTH(T$8)+1,0)&gt;=$D21),IF($G21&gt;=1,"●",IF(DATE(YEAR(T$8),MONTH(T$8)+1,0)&lt;($D21+$E21*$G21),"●","■")),""))</x:f>
      </x:c>
      <x:c r="U21" s="63" t="str">
        <x:f>IF($B21="","",IF(AND(U$8&lt;=$F21,DATE(YEAR(U$8),MONTH(U$8)+1,0)&gt;=$D21),IF($G21&gt;=1,"●",IF(DATE(YEAR(U$8),MONTH(U$8)+1,0)&lt;($D21+$E21*$G21),"●","■")),""))</x:f>
      </x:c>
    </x:row>
    <x:row r="22" ht="25" customHeight="1">
      <x:c r="A22" t="n">
        <x:v>13</x:v>
      </x:c>
      <x:c r="B22" s="44"/>
      <x:c r="C22" s="44"/>
      <x:c r="D22" s="45"/>
      <x:c r="E22" s="44"/>
      <x:c r="F22" s="50" t="str">
        <x:f>IF(OR(D22="",E22=""),"",D22+E22-1)</x:f>
      </x:c>
      <x:c r="G22" s="48" t="n">
        <x:v>0</x:v>
      </x:c>
      <x:c r="H22" s="52" t="str">
        <x:f>IF(B22="","",IF(G22&gt;=1,"Finalizada",IF(AND(F22&lt;TODAY(),F22&lt;&gt;""),"Atrasada",IF(D22&gt;TODAY(),"Pendiente","En curso"))))</x:f>
      </x:c>
      <x:c r="I22" s="44"/>
      <x:c r="J22" s="63" t="str">
        <x:f>IF($B22="","",IF(AND(J$8&lt;=$F22,DATE(YEAR(J$8),MONTH(J$8)+1,0)&gt;=$D22),IF($G22&gt;=1,"●",IF(DATE(YEAR(J$8),MONTH(J$8)+1,0)&lt;($D22+$E22*$G22),"●","■")),""))</x:f>
      </x:c>
      <x:c r="K22" s="63" t="str">
        <x:f>IF($B22="","",IF(AND(K$8&lt;=$F22,DATE(YEAR(K$8),MONTH(K$8)+1,0)&gt;=$D22),IF($G22&gt;=1,"●",IF(DATE(YEAR(K$8),MONTH(K$8)+1,0)&lt;($D22+$E22*$G22),"●","■")),""))</x:f>
      </x:c>
      <x:c r="L22" s="63" t="str">
        <x:f>IF($B22="","",IF(AND(L$8&lt;=$F22,DATE(YEAR(L$8),MONTH(L$8)+1,0)&gt;=$D22),IF($G22&gt;=1,"●",IF(DATE(YEAR(L$8),MONTH(L$8)+1,0)&lt;($D22+$E22*$G22),"●","■")),""))</x:f>
      </x:c>
      <x:c r="M22" s="63" t="str">
        <x:f>IF($B22="","",IF(AND(M$8&lt;=$F22,DATE(YEAR(M$8),MONTH(M$8)+1,0)&gt;=$D22),IF($G22&gt;=1,"●",IF(DATE(YEAR(M$8),MONTH(M$8)+1,0)&lt;($D22+$E22*$G22),"●","■")),""))</x:f>
      </x:c>
      <x:c r="N22" s="63" t="str">
        <x:f>IF($B22="","",IF(AND(N$8&lt;=$F22,DATE(YEAR(N$8),MONTH(N$8)+1,0)&gt;=$D22),IF($G22&gt;=1,"●",IF(DATE(YEAR(N$8),MONTH(N$8)+1,0)&lt;($D22+$E22*$G22),"●","■")),""))</x:f>
      </x:c>
      <x:c r="O22" s="63" t="str">
        <x:f>IF($B22="","",IF(AND(O$8&lt;=$F22,DATE(YEAR(O$8),MONTH(O$8)+1,0)&gt;=$D22),IF($G22&gt;=1,"●",IF(DATE(YEAR(O$8),MONTH(O$8)+1,0)&lt;($D22+$E22*$G22),"●","■")),""))</x:f>
      </x:c>
      <x:c r="P22" s="63" t="str">
        <x:f>IF($B22="","",IF(AND(P$8&lt;=$F22,DATE(YEAR(P$8),MONTH(P$8)+1,0)&gt;=$D22),IF($G22&gt;=1,"●",IF(DATE(YEAR(P$8),MONTH(P$8)+1,0)&lt;($D22+$E22*$G22),"●","■")),""))</x:f>
      </x:c>
      <x:c r="Q22" s="63" t="str">
        <x:f>IF($B22="","",IF(AND(Q$8&lt;=$F22,DATE(YEAR(Q$8),MONTH(Q$8)+1,0)&gt;=$D22),IF($G22&gt;=1,"●",IF(DATE(YEAR(Q$8),MONTH(Q$8)+1,0)&lt;($D22+$E22*$G22),"●","■")),""))</x:f>
      </x:c>
      <x:c r="R22" s="63" t="str">
        <x:f>IF($B22="","",IF(AND(R$8&lt;=$F22,DATE(YEAR(R$8),MONTH(R$8)+1,0)&gt;=$D22),IF($G22&gt;=1,"●",IF(DATE(YEAR(R$8),MONTH(R$8)+1,0)&lt;($D22+$E22*$G22),"●","■")),""))</x:f>
      </x:c>
      <x:c r="S22" s="63" t="str">
        <x:f>IF($B22="","",IF(AND(S$8&lt;=$F22,DATE(YEAR(S$8),MONTH(S$8)+1,0)&gt;=$D22),IF($G22&gt;=1,"●",IF(DATE(YEAR(S$8),MONTH(S$8)+1,0)&lt;($D22+$E22*$G22),"●","■")),""))</x:f>
      </x:c>
      <x:c r="T22" s="63" t="str">
        <x:f>IF($B22="","",IF(AND(T$8&lt;=$F22,DATE(YEAR(T$8),MONTH(T$8)+1,0)&gt;=$D22),IF($G22&gt;=1,"●",IF(DATE(YEAR(T$8),MONTH(T$8)+1,0)&lt;($D22+$E22*$G22),"●","■")),""))</x:f>
      </x:c>
      <x:c r="U22" s="63" t="str">
        <x:f>IF($B22="","",IF(AND(U$8&lt;=$F22,DATE(YEAR(U$8),MONTH(U$8)+1,0)&gt;=$D22),IF($G22&gt;=1,"●",IF(DATE(YEAR(U$8),MONTH(U$8)+1,0)&lt;($D22+$E22*$G22),"●","■")),""))</x:f>
      </x:c>
    </x:row>
    <x:row r="23" ht="25" customHeight="1">
      <x:c r="A23" t="n">
        <x:v>14</x:v>
      </x:c>
      <x:c r="B23" s="44"/>
      <x:c r="C23" s="44"/>
      <x:c r="D23" s="45"/>
      <x:c r="E23" s="44"/>
      <x:c r="F23" s="50" t="str">
        <x:f>IF(OR(D23="",E23=""),"",D23+E23-1)</x:f>
      </x:c>
      <x:c r="G23" s="48" t="n">
        <x:v>0</x:v>
      </x:c>
      <x:c r="H23" s="52" t="str">
        <x:f>IF(B23="","",IF(G23&gt;=1,"Finalizada",IF(AND(F23&lt;TODAY(),F23&lt;&gt;""),"Atrasada",IF(D23&gt;TODAY(),"Pendiente","En curso"))))</x:f>
      </x:c>
      <x:c r="I23" s="44"/>
      <x:c r="J23" s="63" t="str">
        <x:f>IF($B23="","",IF(AND(J$8&lt;=$F23,DATE(YEAR(J$8),MONTH(J$8)+1,0)&gt;=$D23),IF($G23&gt;=1,"●",IF(DATE(YEAR(J$8),MONTH(J$8)+1,0)&lt;($D23+$E23*$G23),"●","■")),""))</x:f>
      </x:c>
      <x:c r="K23" s="63" t="str">
        <x:f>IF($B23="","",IF(AND(K$8&lt;=$F23,DATE(YEAR(K$8),MONTH(K$8)+1,0)&gt;=$D23),IF($G23&gt;=1,"●",IF(DATE(YEAR(K$8),MONTH(K$8)+1,0)&lt;($D23+$E23*$G23),"●","■")),""))</x:f>
      </x:c>
      <x:c r="L23" s="63" t="str">
        <x:f>IF($B23="","",IF(AND(L$8&lt;=$F23,DATE(YEAR(L$8),MONTH(L$8)+1,0)&gt;=$D23),IF($G23&gt;=1,"●",IF(DATE(YEAR(L$8),MONTH(L$8)+1,0)&lt;($D23+$E23*$G23),"●","■")),""))</x:f>
      </x:c>
      <x:c r="M23" s="63" t="str">
        <x:f>IF($B23="","",IF(AND(M$8&lt;=$F23,DATE(YEAR(M$8),MONTH(M$8)+1,0)&gt;=$D23),IF($G23&gt;=1,"●",IF(DATE(YEAR(M$8),MONTH(M$8)+1,0)&lt;($D23+$E23*$G23),"●","■")),""))</x:f>
      </x:c>
      <x:c r="N23" s="63" t="str">
        <x:f>IF($B23="","",IF(AND(N$8&lt;=$F23,DATE(YEAR(N$8),MONTH(N$8)+1,0)&gt;=$D23),IF($G23&gt;=1,"●",IF(DATE(YEAR(N$8),MONTH(N$8)+1,0)&lt;($D23+$E23*$G23),"●","■")),""))</x:f>
      </x:c>
      <x:c r="O23" s="63" t="str">
        <x:f>IF($B23="","",IF(AND(O$8&lt;=$F23,DATE(YEAR(O$8),MONTH(O$8)+1,0)&gt;=$D23),IF($G23&gt;=1,"●",IF(DATE(YEAR(O$8),MONTH(O$8)+1,0)&lt;($D23+$E23*$G23),"●","■")),""))</x:f>
      </x:c>
      <x:c r="P23" s="63" t="str">
        <x:f>IF($B23="","",IF(AND(P$8&lt;=$F23,DATE(YEAR(P$8),MONTH(P$8)+1,0)&gt;=$D23),IF($G23&gt;=1,"●",IF(DATE(YEAR(P$8),MONTH(P$8)+1,0)&lt;($D23+$E23*$G23),"●","■")),""))</x:f>
      </x:c>
      <x:c r="Q23" s="63" t="str">
        <x:f>IF($B23="","",IF(AND(Q$8&lt;=$F23,DATE(YEAR(Q$8),MONTH(Q$8)+1,0)&gt;=$D23),IF($G23&gt;=1,"●",IF(DATE(YEAR(Q$8),MONTH(Q$8)+1,0)&lt;($D23+$E23*$G23),"●","■")),""))</x:f>
      </x:c>
      <x:c r="R23" s="63" t="str">
        <x:f>IF($B23="","",IF(AND(R$8&lt;=$F23,DATE(YEAR(R$8),MONTH(R$8)+1,0)&gt;=$D23),IF($G23&gt;=1,"●",IF(DATE(YEAR(R$8),MONTH(R$8)+1,0)&lt;($D23+$E23*$G23),"●","■")),""))</x:f>
      </x:c>
      <x:c r="S23" s="63" t="str">
        <x:f>IF($B23="","",IF(AND(S$8&lt;=$F23,DATE(YEAR(S$8),MONTH(S$8)+1,0)&gt;=$D23),IF($G23&gt;=1,"●",IF(DATE(YEAR(S$8),MONTH(S$8)+1,0)&lt;($D23+$E23*$G23),"●","■")),""))</x:f>
      </x:c>
      <x:c r="T23" s="63" t="str">
        <x:f>IF($B23="","",IF(AND(T$8&lt;=$F23,DATE(YEAR(T$8),MONTH(T$8)+1,0)&gt;=$D23),IF($G23&gt;=1,"●",IF(DATE(YEAR(T$8),MONTH(T$8)+1,0)&lt;($D23+$E23*$G23),"●","■")),""))</x:f>
      </x:c>
      <x:c r="U23" s="63" t="str">
        <x:f>IF($B23="","",IF(AND(U$8&lt;=$F23,DATE(YEAR(U$8),MONTH(U$8)+1,0)&gt;=$D23),IF($G23&gt;=1,"●",IF(DATE(YEAR(U$8),MONTH(U$8)+1,0)&lt;($D23+$E23*$G23),"●","■")),""))</x:f>
      </x:c>
    </x:row>
    <x:row r="24" ht="25" customHeight="1">
      <x:c r="A24" t="n">
        <x:v>15</x:v>
      </x:c>
      <x:c r="B24" s="44"/>
      <x:c r="C24" s="44"/>
      <x:c r="D24" s="45"/>
      <x:c r="E24" s="44"/>
      <x:c r="F24" s="50" t="str">
        <x:f>IF(OR(D24="",E24=""),"",D24+E24-1)</x:f>
      </x:c>
      <x:c r="G24" s="48" t="n">
        <x:v>0</x:v>
      </x:c>
      <x:c r="H24" s="52" t="str">
        <x:f>IF(B24="","",IF(G24&gt;=1,"Finalizada",IF(AND(F24&lt;TODAY(),F24&lt;&gt;""),"Atrasada",IF(D24&gt;TODAY(),"Pendiente","En curso"))))</x:f>
      </x:c>
      <x:c r="I24" s="44"/>
      <x:c r="J24" s="63" t="str">
        <x:f>IF($B24="","",IF(AND(J$8&lt;=$F24,DATE(YEAR(J$8),MONTH(J$8)+1,0)&gt;=$D24),IF($G24&gt;=1,"●",IF(DATE(YEAR(J$8),MONTH(J$8)+1,0)&lt;($D24+$E24*$G24),"●","■")),""))</x:f>
      </x:c>
      <x:c r="K24" s="63" t="str">
        <x:f>IF($B24="","",IF(AND(K$8&lt;=$F24,DATE(YEAR(K$8),MONTH(K$8)+1,0)&gt;=$D24),IF($G24&gt;=1,"●",IF(DATE(YEAR(K$8),MONTH(K$8)+1,0)&lt;($D24+$E24*$G24),"●","■")),""))</x:f>
      </x:c>
      <x:c r="L24" s="63" t="str">
        <x:f>IF($B24="","",IF(AND(L$8&lt;=$F24,DATE(YEAR(L$8),MONTH(L$8)+1,0)&gt;=$D24),IF($G24&gt;=1,"●",IF(DATE(YEAR(L$8),MONTH(L$8)+1,0)&lt;($D24+$E24*$G24),"●","■")),""))</x:f>
      </x:c>
      <x:c r="M24" s="63" t="str">
        <x:f>IF($B24="","",IF(AND(M$8&lt;=$F24,DATE(YEAR(M$8),MONTH(M$8)+1,0)&gt;=$D24),IF($G24&gt;=1,"●",IF(DATE(YEAR(M$8),MONTH(M$8)+1,0)&lt;($D24+$E24*$G24),"●","■")),""))</x:f>
      </x:c>
      <x:c r="N24" s="63" t="str">
        <x:f>IF($B24="","",IF(AND(N$8&lt;=$F24,DATE(YEAR(N$8),MONTH(N$8)+1,0)&gt;=$D24),IF($G24&gt;=1,"●",IF(DATE(YEAR(N$8),MONTH(N$8)+1,0)&lt;($D24+$E24*$G24),"●","■")),""))</x:f>
      </x:c>
      <x:c r="O24" s="63" t="str">
        <x:f>IF($B24="","",IF(AND(O$8&lt;=$F24,DATE(YEAR(O$8),MONTH(O$8)+1,0)&gt;=$D24),IF($G24&gt;=1,"●",IF(DATE(YEAR(O$8),MONTH(O$8)+1,0)&lt;($D24+$E24*$G24),"●","■")),""))</x:f>
      </x:c>
      <x:c r="P24" s="63" t="str">
        <x:f>IF($B24="","",IF(AND(P$8&lt;=$F24,DATE(YEAR(P$8),MONTH(P$8)+1,0)&gt;=$D24),IF($G24&gt;=1,"●",IF(DATE(YEAR(P$8),MONTH(P$8)+1,0)&lt;($D24+$E24*$G24),"●","■")),""))</x:f>
      </x:c>
      <x:c r="Q24" s="63" t="str">
        <x:f>IF($B24="","",IF(AND(Q$8&lt;=$F24,DATE(YEAR(Q$8),MONTH(Q$8)+1,0)&gt;=$D24),IF($G24&gt;=1,"●",IF(DATE(YEAR(Q$8),MONTH(Q$8)+1,0)&lt;($D24+$E24*$G24),"●","■")),""))</x:f>
      </x:c>
      <x:c r="R24" s="63" t="str">
        <x:f>IF($B24="","",IF(AND(R$8&lt;=$F24,DATE(YEAR(R$8),MONTH(R$8)+1,0)&gt;=$D24),IF($G24&gt;=1,"●",IF(DATE(YEAR(R$8),MONTH(R$8)+1,0)&lt;($D24+$E24*$G24),"●","■")),""))</x:f>
      </x:c>
      <x:c r="S24" s="63" t="str">
        <x:f>IF($B24="","",IF(AND(S$8&lt;=$F24,DATE(YEAR(S$8),MONTH(S$8)+1,0)&gt;=$D24),IF($G24&gt;=1,"●",IF(DATE(YEAR(S$8),MONTH(S$8)+1,0)&lt;($D24+$E24*$G24),"●","■")),""))</x:f>
      </x:c>
      <x:c r="T24" s="63" t="str">
        <x:f>IF($B24="","",IF(AND(T$8&lt;=$F24,DATE(YEAR(T$8),MONTH(T$8)+1,0)&gt;=$D24),IF($G24&gt;=1,"●",IF(DATE(YEAR(T$8),MONTH(T$8)+1,0)&lt;($D24+$E24*$G24),"●","■")),""))</x:f>
      </x:c>
      <x:c r="U24" s="63" t="str">
        <x:f>IF($B24="","",IF(AND(U$8&lt;=$F24,DATE(YEAR(U$8),MONTH(U$8)+1,0)&gt;=$D24),IF($G24&gt;=1,"●",IF(DATE(YEAR(U$8),MONTH(U$8)+1,0)&lt;($D24+$E24*$G24),"●","■")),""))</x:f>
      </x:c>
    </x:row>
    <x:row r="25" ht="25" customHeight="1">
      <x:c r="A25" t="n">
        <x:v>16</x:v>
      </x:c>
      <x:c r="B25" s="44"/>
      <x:c r="C25" s="44"/>
      <x:c r="D25" s="45"/>
      <x:c r="E25" s="44"/>
      <x:c r="F25" s="50" t="str">
        <x:f>IF(OR(D25="",E25=""),"",D25+E25-1)</x:f>
      </x:c>
      <x:c r="G25" s="48" t="n">
        <x:v>0</x:v>
      </x:c>
      <x:c r="H25" s="52" t="str">
        <x:f>IF(B25="","",IF(G25&gt;=1,"Finalizada",IF(AND(F25&lt;TODAY(),F25&lt;&gt;""),"Atrasada",IF(D25&gt;TODAY(),"Pendiente","En curso"))))</x:f>
      </x:c>
      <x:c r="I25" s="44"/>
      <x:c r="J25" s="63" t="str">
        <x:f>IF($B25="","",IF(AND(J$8&lt;=$F25,DATE(YEAR(J$8),MONTH(J$8)+1,0)&gt;=$D25),IF($G25&gt;=1,"●",IF(DATE(YEAR(J$8),MONTH(J$8)+1,0)&lt;($D25+$E25*$G25),"●","■")),""))</x:f>
      </x:c>
      <x:c r="K25" s="63" t="str">
        <x:f>IF($B25="","",IF(AND(K$8&lt;=$F25,DATE(YEAR(K$8),MONTH(K$8)+1,0)&gt;=$D25),IF($G25&gt;=1,"●",IF(DATE(YEAR(K$8),MONTH(K$8)+1,0)&lt;($D25+$E25*$G25),"●","■")),""))</x:f>
      </x:c>
      <x:c r="L25" s="63" t="str">
        <x:f>IF($B25="","",IF(AND(L$8&lt;=$F25,DATE(YEAR(L$8),MONTH(L$8)+1,0)&gt;=$D25),IF($G25&gt;=1,"●",IF(DATE(YEAR(L$8),MONTH(L$8)+1,0)&lt;($D25+$E25*$G25),"●","■")),""))</x:f>
      </x:c>
      <x:c r="M25" s="63" t="str">
        <x:f>IF($B25="","",IF(AND(M$8&lt;=$F25,DATE(YEAR(M$8),MONTH(M$8)+1,0)&gt;=$D25),IF($G25&gt;=1,"●",IF(DATE(YEAR(M$8),MONTH(M$8)+1,0)&lt;($D25+$E25*$G25),"●","■")),""))</x:f>
      </x:c>
      <x:c r="N25" s="63" t="str">
        <x:f>IF($B25="","",IF(AND(N$8&lt;=$F25,DATE(YEAR(N$8),MONTH(N$8)+1,0)&gt;=$D25),IF($G25&gt;=1,"●",IF(DATE(YEAR(N$8),MONTH(N$8)+1,0)&lt;($D25+$E25*$G25),"●","■")),""))</x:f>
      </x:c>
      <x:c r="O25" s="63" t="str">
        <x:f>IF($B25="","",IF(AND(O$8&lt;=$F25,DATE(YEAR(O$8),MONTH(O$8)+1,0)&gt;=$D25),IF($G25&gt;=1,"●",IF(DATE(YEAR(O$8),MONTH(O$8)+1,0)&lt;($D25+$E25*$G25),"●","■")),""))</x:f>
      </x:c>
      <x:c r="P25" s="63" t="str">
        <x:f>IF($B25="","",IF(AND(P$8&lt;=$F25,DATE(YEAR(P$8),MONTH(P$8)+1,0)&gt;=$D25),IF($G25&gt;=1,"●",IF(DATE(YEAR(P$8),MONTH(P$8)+1,0)&lt;($D25+$E25*$G25),"●","■")),""))</x:f>
      </x:c>
      <x:c r="Q25" s="63" t="str">
        <x:f>IF($B25="","",IF(AND(Q$8&lt;=$F25,DATE(YEAR(Q$8),MONTH(Q$8)+1,0)&gt;=$D25),IF($G25&gt;=1,"●",IF(DATE(YEAR(Q$8),MONTH(Q$8)+1,0)&lt;($D25+$E25*$G25),"●","■")),""))</x:f>
      </x:c>
      <x:c r="R25" s="63" t="str">
        <x:f>IF($B25="","",IF(AND(R$8&lt;=$F25,DATE(YEAR(R$8),MONTH(R$8)+1,0)&gt;=$D25),IF($G25&gt;=1,"●",IF(DATE(YEAR(R$8),MONTH(R$8)+1,0)&lt;($D25+$E25*$G25),"●","■")),""))</x:f>
      </x:c>
      <x:c r="S25" s="63" t="str">
        <x:f>IF($B25="","",IF(AND(S$8&lt;=$F25,DATE(YEAR(S$8),MONTH(S$8)+1,0)&gt;=$D25),IF($G25&gt;=1,"●",IF(DATE(YEAR(S$8),MONTH(S$8)+1,0)&lt;($D25+$E25*$G25),"●","■")),""))</x:f>
      </x:c>
      <x:c r="T25" s="63" t="str">
        <x:f>IF($B25="","",IF(AND(T$8&lt;=$F25,DATE(YEAR(T$8),MONTH(T$8)+1,0)&gt;=$D25),IF($G25&gt;=1,"●",IF(DATE(YEAR(T$8),MONTH(T$8)+1,0)&lt;($D25+$E25*$G25),"●","■")),""))</x:f>
      </x:c>
      <x:c r="U25" s="63" t="str">
        <x:f>IF($B25="","",IF(AND(U$8&lt;=$F25,DATE(YEAR(U$8),MONTH(U$8)+1,0)&gt;=$D25),IF($G25&gt;=1,"●",IF(DATE(YEAR(U$8),MONTH(U$8)+1,0)&lt;($D25+$E25*$G25),"●","■")),""))</x:f>
      </x:c>
    </x:row>
    <x:row r="26" ht="25" customHeight="1">
      <x:c r="A26" t="n">
        <x:v>17</x:v>
      </x:c>
      <x:c r="B26" s="44"/>
      <x:c r="C26" s="44"/>
      <x:c r="D26" s="45"/>
      <x:c r="E26" s="44"/>
      <x:c r="F26" s="50" t="str">
        <x:f>IF(OR(D26="",E26=""),"",D26+E26-1)</x:f>
      </x:c>
      <x:c r="G26" s="48" t="n">
        <x:v>0</x:v>
      </x:c>
      <x:c r="H26" s="52" t="str">
        <x:f>IF(B26="","",IF(G26&gt;=1,"Finalizada",IF(AND(F26&lt;TODAY(),F26&lt;&gt;""),"Atrasada",IF(D26&gt;TODAY(),"Pendiente","En curso"))))</x:f>
      </x:c>
      <x:c r="I26" s="44"/>
      <x:c r="J26" s="63" t="str">
        <x:f>IF($B26="","",IF(AND(J$8&lt;=$F26,DATE(YEAR(J$8),MONTH(J$8)+1,0)&gt;=$D26),IF($G26&gt;=1,"●",IF(DATE(YEAR(J$8),MONTH(J$8)+1,0)&lt;($D26+$E26*$G26),"●","■")),""))</x:f>
      </x:c>
      <x:c r="K26" s="63" t="str">
        <x:f>IF($B26="","",IF(AND(K$8&lt;=$F26,DATE(YEAR(K$8),MONTH(K$8)+1,0)&gt;=$D26),IF($G26&gt;=1,"●",IF(DATE(YEAR(K$8),MONTH(K$8)+1,0)&lt;($D26+$E26*$G26),"●","■")),""))</x:f>
      </x:c>
      <x:c r="L26" s="63" t="str">
        <x:f>IF($B26="","",IF(AND(L$8&lt;=$F26,DATE(YEAR(L$8),MONTH(L$8)+1,0)&gt;=$D26),IF($G26&gt;=1,"●",IF(DATE(YEAR(L$8),MONTH(L$8)+1,0)&lt;($D26+$E26*$G26),"●","■")),""))</x:f>
      </x:c>
      <x:c r="M26" s="63" t="str">
        <x:f>IF($B26="","",IF(AND(M$8&lt;=$F26,DATE(YEAR(M$8),MONTH(M$8)+1,0)&gt;=$D26),IF($G26&gt;=1,"●",IF(DATE(YEAR(M$8),MONTH(M$8)+1,0)&lt;($D26+$E26*$G26),"●","■")),""))</x:f>
      </x:c>
      <x:c r="N26" s="63" t="str">
        <x:f>IF($B26="","",IF(AND(N$8&lt;=$F26,DATE(YEAR(N$8),MONTH(N$8)+1,0)&gt;=$D26),IF($G26&gt;=1,"●",IF(DATE(YEAR(N$8),MONTH(N$8)+1,0)&lt;($D26+$E26*$G26),"●","■")),""))</x:f>
      </x:c>
      <x:c r="O26" s="63" t="str">
        <x:f>IF($B26="","",IF(AND(O$8&lt;=$F26,DATE(YEAR(O$8),MONTH(O$8)+1,0)&gt;=$D26),IF($G26&gt;=1,"●",IF(DATE(YEAR(O$8),MONTH(O$8)+1,0)&lt;($D26+$E26*$G26),"●","■")),""))</x:f>
      </x:c>
      <x:c r="P26" s="63" t="str">
        <x:f>IF($B26="","",IF(AND(P$8&lt;=$F26,DATE(YEAR(P$8),MONTH(P$8)+1,0)&gt;=$D26),IF($G26&gt;=1,"●",IF(DATE(YEAR(P$8),MONTH(P$8)+1,0)&lt;($D26+$E26*$G26),"●","■")),""))</x:f>
      </x:c>
      <x:c r="Q26" s="63" t="str">
        <x:f>IF($B26="","",IF(AND(Q$8&lt;=$F26,DATE(YEAR(Q$8),MONTH(Q$8)+1,0)&gt;=$D26),IF($G26&gt;=1,"●",IF(DATE(YEAR(Q$8),MONTH(Q$8)+1,0)&lt;($D26+$E26*$G26),"●","■")),""))</x:f>
      </x:c>
      <x:c r="R26" s="63" t="str">
        <x:f>IF($B26="","",IF(AND(R$8&lt;=$F26,DATE(YEAR(R$8),MONTH(R$8)+1,0)&gt;=$D26),IF($G26&gt;=1,"●",IF(DATE(YEAR(R$8),MONTH(R$8)+1,0)&lt;($D26+$E26*$G26),"●","■")),""))</x:f>
      </x:c>
      <x:c r="S26" s="63" t="str">
        <x:f>IF($B26="","",IF(AND(S$8&lt;=$F26,DATE(YEAR(S$8),MONTH(S$8)+1,0)&gt;=$D26),IF($G26&gt;=1,"●",IF(DATE(YEAR(S$8),MONTH(S$8)+1,0)&lt;($D26+$E26*$G26),"●","■")),""))</x:f>
      </x:c>
      <x:c r="T26" s="63" t="str">
        <x:f>IF($B26="","",IF(AND(T$8&lt;=$F26,DATE(YEAR(T$8),MONTH(T$8)+1,0)&gt;=$D26),IF($G26&gt;=1,"●",IF(DATE(YEAR(T$8),MONTH(T$8)+1,0)&lt;($D26+$E26*$G26),"●","■")),""))</x:f>
      </x:c>
      <x:c r="U26" s="63" t="str">
        <x:f>IF($B26="","",IF(AND(U$8&lt;=$F26,DATE(YEAR(U$8),MONTH(U$8)+1,0)&gt;=$D26),IF($G26&gt;=1,"●",IF(DATE(YEAR(U$8),MONTH(U$8)+1,0)&lt;($D26+$E26*$G26),"●","■")),""))</x:f>
      </x:c>
    </x:row>
    <x:row r="27" ht="25" customHeight="1">
      <x:c r="A27" t="n">
        <x:v>18</x:v>
      </x:c>
      <x:c r="B27" s="44"/>
      <x:c r="C27" s="44"/>
      <x:c r="D27" s="45"/>
      <x:c r="E27" s="44"/>
      <x:c r="F27" s="50" t="str">
        <x:f>IF(OR(D27="",E27=""),"",D27+E27-1)</x:f>
      </x:c>
      <x:c r="G27" s="48" t="n">
        <x:v>0</x:v>
      </x:c>
      <x:c r="H27" s="52" t="str">
        <x:f>IF(B27="","",IF(G27&gt;=1,"Finalizada",IF(AND(F27&lt;TODAY(),F27&lt;&gt;""),"Atrasada",IF(D27&gt;TODAY(),"Pendiente","En curso"))))</x:f>
      </x:c>
      <x:c r="I27" s="44"/>
      <x:c r="J27" s="63" t="str">
        <x:f>IF($B27="","",IF(AND(J$8&lt;=$F27,DATE(YEAR(J$8),MONTH(J$8)+1,0)&gt;=$D27),IF($G27&gt;=1,"●",IF(DATE(YEAR(J$8),MONTH(J$8)+1,0)&lt;($D27+$E27*$G27),"●","■")),""))</x:f>
      </x:c>
      <x:c r="K27" s="63" t="str">
        <x:f>IF($B27="","",IF(AND(K$8&lt;=$F27,DATE(YEAR(K$8),MONTH(K$8)+1,0)&gt;=$D27),IF($G27&gt;=1,"●",IF(DATE(YEAR(K$8),MONTH(K$8)+1,0)&lt;($D27+$E27*$G27),"●","■")),""))</x:f>
      </x:c>
      <x:c r="L27" s="63" t="str">
        <x:f>IF($B27="","",IF(AND(L$8&lt;=$F27,DATE(YEAR(L$8),MONTH(L$8)+1,0)&gt;=$D27),IF($G27&gt;=1,"●",IF(DATE(YEAR(L$8),MONTH(L$8)+1,0)&lt;($D27+$E27*$G27),"●","■")),""))</x:f>
      </x:c>
      <x:c r="M27" s="63" t="str">
        <x:f>IF($B27="","",IF(AND(M$8&lt;=$F27,DATE(YEAR(M$8),MONTH(M$8)+1,0)&gt;=$D27),IF($G27&gt;=1,"●",IF(DATE(YEAR(M$8),MONTH(M$8)+1,0)&lt;($D27+$E27*$G27),"●","■")),""))</x:f>
      </x:c>
      <x:c r="N27" s="63" t="str">
        <x:f>IF($B27="","",IF(AND(N$8&lt;=$F27,DATE(YEAR(N$8),MONTH(N$8)+1,0)&gt;=$D27),IF($G27&gt;=1,"●",IF(DATE(YEAR(N$8),MONTH(N$8)+1,0)&lt;($D27+$E27*$G27),"●","■")),""))</x:f>
      </x:c>
      <x:c r="O27" s="63" t="str">
        <x:f>IF($B27="","",IF(AND(O$8&lt;=$F27,DATE(YEAR(O$8),MONTH(O$8)+1,0)&gt;=$D27),IF($G27&gt;=1,"●",IF(DATE(YEAR(O$8),MONTH(O$8)+1,0)&lt;($D27+$E27*$G27),"●","■")),""))</x:f>
      </x:c>
      <x:c r="P27" s="63" t="str">
        <x:f>IF($B27="","",IF(AND(P$8&lt;=$F27,DATE(YEAR(P$8),MONTH(P$8)+1,0)&gt;=$D27),IF($G27&gt;=1,"●",IF(DATE(YEAR(P$8),MONTH(P$8)+1,0)&lt;($D27+$E27*$G27),"●","■")),""))</x:f>
      </x:c>
      <x:c r="Q27" s="63" t="str">
        <x:f>IF($B27="","",IF(AND(Q$8&lt;=$F27,DATE(YEAR(Q$8),MONTH(Q$8)+1,0)&gt;=$D27),IF($G27&gt;=1,"●",IF(DATE(YEAR(Q$8),MONTH(Q$8)+1,0)&lt;($D27+$E27*$G27),"●","■")),""))</x:f>
      </x:c>
      <x:c r="R27" s="63" t="str">
        <x:f>IF($B27="","",IF(AND(R$8&lt;=$F27,DATE(YEAR(R$8),MONTH(R$8)+1,0)&gt;=$D27),IF($G27&gt;=1,"●",IF(DATE(YEAR(R$8),MONTH(R$8)+1,0)&lt;($D27+$E27*$G27),"●","■")),""))</x:f>
      </x:c>
      <x:c r="S27" s="63" t="str">
        <x:f>IF($B27="","",IF(AND(S$8&lt;=$F27,DATE(YEAR(S$8),MONTH(S$8)+1,0)&gt;=$D27),IF($G27&gt;=1,"●",IF(DATE(YEAR(S$8),MONTH(S$8)+1,0)&lt;($D27+$E27*$G27),"●","■")),""))</x:f>
      </x:c>
      <x:c r="T27" s="63" t="str">
        <x:f>IF($B27="","",IF(AND(T$8&lt;=$F27,DATE(YEAR(T$8),MONTH(T$8)+1,0)&gt;=$D27),IF($G27&gt;=1,"●",IF(DATE(YEAR(T$8),MONTH(T$8)+1,0)&lt;($D27+$E27*$G27),"●","■")),""))</x:f>
      </x:c>
      <x:c r="U27" s="63" t="str">
        <x:f>IF($B27="","",IF(AND(U$8&lt;=$F27,DATE(YEAR(U$8),MONTH(U$8)+1,0)&gt;=$D27),IF($G27&gt;=1,"●",IF(DATE(YEAR(U$8),MONTH(U$8)+1,0)&lt;($D27+$E27*$G27),"●","■")),""))</x:f>
      </x:c>
    </x:row>
    <x:row r="28" ht="25" customHeight="1">
      <x:c r="A28" t="n">
        <x:v>19</x:v>
      </x:c>
      <x:c r="B28" s="44"/>
      <x:c r="C28" s="44"/>
      <x:c r="D28" s="45"/>
      <x:c r="E28" s="44"/>
      <x:c r="F28" s="50" t="str">
        <x:f>IF(OR(D28="",E28=""),"",D28+E28-1)</x:f>
      </x:c>
      <x:c r="G28" s="48" t="n">
        <x:v>0</x:v>
      </x:c>
      <x:c r="H28" s="52" t="str">
        <x:f>IF(B28="","",IF(G28&gt;=1,"Finalizada",IF(AND(F28&lt;TODAY(),F28&lt;&gt;""),"Atrasada",IF(D28&gt;TODAY(),"Pendiente","En curso"))))</x:f>
      </x:c>
      <x:c r="I28" s="44"/>
      <x:c r="J28" s="63" t="str">
        <x:f>IF($B28="","",IF(AND(J$8&lt;=$F28,DATE(YEAR(J$8),MONTH(J$8)+1,0)&gt;=$D28),IF($G28&gt;=1,"●",IF(DATE(YEAR(J$8),MONTH(J$8)+1,0)&lt;($D28+$E28*$G28),"●","■")),""))</x:f>
      </x:c>
      <x:c r="K28" s="63" t="str">
        <x:f>IF($B28="","",IF(AND(K$8&lt;=$F28,DATE(YEAR(K$8),MONTH(K$8)+1,0)&gt;=$D28),IF($G28&gt;=1,"●",IF(DATE(YEAR(K$8),MONTH(K$8)+1,0)&lt;($D28+$E28*$G28),"●","■")),""))</x:f>
      </x:c>
      <x:c r="L28" s="63" t="str">
        <x:f>IF($B28="","",IF(AND(L$8&lt;=$F28,DATE(YEAR(L$8),MONTH(L$8)+1,0)&gt;=$D28),IF($G28&gt;=1,"●",IF(DATE(YEAR(L$8),MONTH(L$8)+1,0)&lt;($D28+$E28*$G28),"●","■")),""))</x:f>
      </x:c>
      <x:c r="M28" s="63" t="str">
        <x:f>IF($B28="","",IF(AND(M$8&lt;=$F28,DATE(YEAR(M$8),MONTH(M$8)+1,0)&gt;=$D28),IF($G28&gt;=1,"●",IF(DATE(YEAR(M$8),MONTH(M$8)+1,0)&lt;($D28+$E28*$G28),"●","■")),""))</x:f>
      </x:c>
      <x:c r="N28" s="63" t="str">
        <x:f>IF($B28="","",IF(AND(N$8&lt;=$F28,DATE(YEAR(N$8),MONTH(N$8)+1,0)&gt;=$D28),IF($G28&gt;=1,"●",IF(DATE(YEAR(N$8),MONTH(N$8)+1,0)&lt;($D28+$E28*$G28),"●","■")),""))</x:f>
      </x:c>
      <x:c r="O28" s="63" t="str">
        <x:f>IF($B28="","",IF(AND(O$8&lt;=$F28,DATE(YEAR(O$8),MONTH(O$8)+1,0)&gt;=$D28),IF($G28&gt;=1,"●",IF(DATE(YEAR(O$8),MONTH(O$8)+1,0)&lt;($D28+$E28*$G28),"●","■")),""))</x:f>
      </x:c>
      <x:c r="P28" s="63" t="str">
        <x:f>IF($B28="","",IF(AND(P$8&lt;=$F28,DATE(YEAR(P$8),MONTH(P$8)+1,0)&gt;=$D28),IF($G28&gt;=1,"●",IF(DATE(YEAR(P$8),MONTH(P$8)+1,0)&lt;($D28+$E28*$G28),"●","■")),""))</x:f>
      </x:c>
      <x:c r="Q28" s="63" t="str">
        <x:f>IF($B28="","",IF(AND(Q$8&lt;=$F28,DATE(YEAR(Q$8),MONTH(Q$8)+1,0)&gt;=$D28),IF($G28&gt;=1,"●",IF(DATE(YEAR(Q$8),MONTH(Q$8)+1,0)&lt;($D28+$E28*$G28),"●","■")),""))</x:f>
      </x:c>
      <x:c r="R28" s="63" t="str">
        <x:f>IF($B28="","",IF(AND(R$8&lt;=$F28,DATE(YEAR(R$8),MONTH(R$8)+1,0)&gt;=$D28),IF($G28&gt;=1,"●",IF(DATE(YEAR(R$8),MONTH(R$8)+1,0)&lt;($D28+$E28*$G28),"●","■")),""))</x:f>
      </x:c>
      <x:c r="S28" s="63" t="str">
        <x:f>IF($B28="","",IF(AND(S$8&lt;=$F28,DATE(YEAR(S$8),MONTH(S$8)+1,0)&gt;=$D28),IF($G28&gt;=1,"●",IF(DATE(YEAR(S$8),MONTH(S$8)+1,0)&lt;($D28+$E28*$G28),"●","■")),""))</x:f>
      </x:c>
      <x:c r="T28" s="63" t="str">
        <x:f>IF($B28="","",IF(AND(T$8&lt;=$F28,DATE(YEAR(T$8),MONTH(T$8)+1,0)&gt;=$D28),IF($G28&gt;=1,"●",IF(DATE(YEAR(T$8),MONTH(T$8)+1,0)&lt;($D28+$E28*$G28),"●","■")),""))</x:f>
      </x:c>
      <x:c r="U28" s="63" t="str">
        <x:f>IF($B28="","",IF(AND(U$8&lt;=$F28,DATE(YEAR(U$8),MONTH(U$8)+1,0)&gt;=$D28),IF($G28&gt;=1,"●",IF(DATE(YEAR(U$8),MONTH(U$8)+1,0)&lt;($D28+$E28*$G28),"●","■")),""))</x:f>
      </x:c>
    </x:row>
    <x:row r="29" ht="25" customHeight="1">
      <x:c r="A29" t="n">
        <x:v>20</x:v>
      </x:c>
      <x:c r="B29" s="44"/>
      <x:c r="C29" s="44"/>
      <x:c r="D29" s="45"/>
      <x:c r="E29" s="44"/>
      <x:c r="F29" s="50" t="str">
        <x:f>IF(OR(D29="",E29=""),"",D29+E29-1)</x:f>
      </x:c>
      <x:c r="G29" s="48" t="n">
        <x:v>0</x:v>
      </x:c>
      <x:c r="H29" s="52" t="str">
        <x:f>IF(B29="","",IF(G29&gt;=1,"Finalizada",IF(AND(F29&lt;TODAY(),F29&lt;&gt;""),"Atrasada",IF(D29&gt;TODAY(),"Pendiente","En curso"))))</x:f>
      </x:c>
      <x:c r="I29" s="44"/>
      <x:c r="J29" s="63" t="str">
        <x:f>IF($B29="","",IF(AND(J$8&lt;=$F29,DATE(YEAR(J$8),MONTH(J$8)+1,0)&gt;=$D29),IF($G29&gt;=1,"●",IF(DATE(YEAR(J$8),MONTH(J$8)+1,0)&lt;($D29+$E29*$G29),"●","■")),""))</x:f>
      </x:c>
      <x:c r="K29" s="63" t="str">
        <x:f>IF($B29="","",IF(AND(K$8&lt;=$F29,DATE(YEAR(K$8),MONTH(K$8)+1,0)&gt;=$D29),IF($G29&gt;=1,"●",IF(DATE(YEAR(K$8),MONTH(K$8)+1,0)&lt;($D29+$E29*$G29),"●","■")),""))</x:f>
      </x:c>
      <x:c r="L29" s="63" t="str">
        <x:f>IF($B29="","",IF(AND(L$8&lt;=$F29,DATE(YEAR(L$8),MONTH(L$8)+1,0)&gt;=$D29),IF($G29&gt;=1,"●",IF(DATE(YEAR(L$8),MONTH(L$8)+1,0)&lt;($D29+$E29*$G29),"●","■")),""))</x:f>
      </x:c>
      <x:c r="M29" s="63" t="str">
        <x:f>IF($B29="","",IF(AND(M$8&lt;=$F29,DATE(YEAR(M$8),MONTH(M$8)+1,0)&gt;=$D29),IF($G29&gt;=1,"●",IF(DATE(YEAR(M$8),MONTH(M$8)+1,0)&lt;($D29+$E29*$G29),"●","■")),""))</x:f>
      </x:c>
      <x:c r="N29" s="63" t="str">
        <x:f>IF($B29="","",IF(AND(N$8&lt;=$F29,DATE(YEAR(N$8),MONTH(N$8)+1,0)&gt;=$D29),IF($G29&gt;=1,"●",IF(DATE(YEAR(N$8),MONTH(N$8)+1,0)&lt;($D29+$E29*$G29),"●","■")),""))</x:f>
      </x:c>
      <x:c r="O29" s="63" t="str">
        <x:f>IF($B29="","",IF(AND(O$8&lt;=$F29,DATE(YEAR(O$8),MONTH(O$8)+1,0)&gt;=$D29),IF($G29&gt;=1,"●",IF(DATE(YEAR(O$8),MONTH(O$8)+1,0)&lt;($D29+$E29*$G29),"●","■")),""))</x:f>
      </x:c>
      <x:c r="P29" s="63" t="str">
        <x:f>IF($B29="","",IF(AND(P$8&lt;=$F29,DATE(YEAR(P$8),MONTH(P$8)+1,0)&gt;=$D29),IF($G29&gt;=1,"●",IF(DATE(YEAR(P$8),MONTH(P$8)+1,0)&lt;($D29+$E29*$G29),"●","■")),""))</x:f>
      </x:c>
      <x:c r="Q29" s="63" t="str">
        <x:f>IF($B29="","",IF(AND(Q$8&lt;=$F29,DATE(YEAR(Q$8),MONTH(Q$8)+1,0)&gt;=$D29),IF($G29&gt;=1,"●",IF(DATE(YEAR(Q$8),MONTH(Q$8)+1,0)&lt;($D29+$E29*$G29),"●","■")),""))</x:f>
      </x:c>
      <x:c r="R29" s="63" t="str">
        <x:f>IF($B29="","",IF(AND(R$8&lt;=$F29,DATE(YEAR(R$8),MONTH(R$8)+1,0)&gt;=$D29),IF($G29&gt;=1,"●",IF(DATE(YEAR(R$8),MONTH(R$8)+1,0)&lt;($D29+$E29*$G29),"●","■")),""))</x:f>
      </x:c>
      <x:c r="S29" s="63" t="str">
        <x:f>IF($B29="","",IF(AND(S$8&lt;=$F29,DATE(YEAR(S$8),MONTH(S$8)+1,0)&gt;=$D29),IF($G29&gt;=1,"●",IF(DATE(YEAR(S$8),MONTH(S$8)+1,0)&lt;($D29+$E29*$G29),"●","■")),""))</x:f>
      </x:c>
      <x:c r="T29" s="63" t="str">
        <x:f>IF($B29="","",IF(AND(T$8&lt;=$F29,DATE(YEAR(T$8),MONTH(T$8)+1,0)&gt;=$D29),IF($G29&gt;=1,"●",IF(DATE(YEAR(T$8),MONTH(T$8)+1,0)&lt;($D29+$E29*$G29),"●","■")),""))</x:f>
      </x:c>
      <x:c r="U29" s="63" t="str">
        <x:f>IF($B29="","",IF(AND(U$8&lt;=$F29,DATE(YEAR(U$8),MONTH(U$8)+1,0)&gt;=$D29),IF($G29&gt;=1,"●",IF(DATE(YEAR(U$8),MONTH(U$8)+1,0)&lt;($D29+$E29*$G29),"●","■")),""))</x:f>
      </x:c>
    </x:row>
    <x:row r="30" ht="25" customHeight="1">
      <x:c r="A30" t="n">
        <x:v>21</x:v>
      </x:c>
      <x:c r="B30" s="44"/>
      <x:c r="C30" s="44"/>
      <x:c r="D30" s="45"/>
      <x:c r="E30" s="44"/>
      <x:c r="F30" s="50" t="str">
        <x:f>IF(OR(D30="",E30=""),"",D30+E30-1)</x:f>
      </x:c>
      <x:c r="G30" s="48" t="n">
        <x:v>0</x:v>
      </x:c>
      <x:c r="H30" s="52" t="str">
        <x:f>IF(B30="","",IF(G30&gt;=1,"Finalizada",IF(AND(F30&lt;TODAY(),F30&lt;&gt;""),"Atrasada",IF(D30&gt;TODAY(),"Pendiente","En curso"))))</x:f>
      </x:c>
      <x:c r="I30" s="44"/>
      <x:c r="J30" s="63" t="str">
        <x:f>IF($B30="","",IF(AND(J$8&lt;=$F30,DATE(YEAR(J$8),MONTH(J$8)+1,0)&gt;=$D30),IF($G30&gt;=1,"●",IF(DATE(YEAR(J$8),MONTH(J$8)+1,0)&lt;($D30+$E30*$G30),"●","■")),""))</x:f>
      </x:c>
      <x:c r="K30" s="63" t="str">
        <x:f>IF($B30="","",IF(AND(K$8&lt;=$F30,DATE(YEAR(K$8),MONTH(K$8)+1,0)&gt;=$D30),IF($G30&gt;=1,"●",IF(DATE(YEAR(K$8),MONTH(K$8)+1,0)&lt;($D30+$E30*$G30),"●","■")),""))</x:f>
      </x:c>
      <x:c r="L30" s="63" t="str">
        <x:f>IF($B30="","",IF(AND(L$8&lt;=$F30,DATE(YEAR(L$8),MONTH(L$8)+1,0)&gt;=$D30),IF($G30&gt;=1,"●",IF(DATE(YEAR(L$8),MONTH(L$8)+1,0)&lt;($D30+$E30*$G30),"●","■")),""))</x:f>
      </x:c>
      <x:c r="M30" s="63" t="str">
        <x:f>IF($B30="","",IF(AND(M$8&lt;=$F30,DATE(YEAR(M$8),MONTH(M$8)+1,0)&gt;=$D30),IF($G30&gt;=1,"●",IF(DATE(YEAR(M$8),MONTH(M$8)+1,0)&lt;($D30+$E30*$G30),"●","■")),""))</x:f>
      </x:c>
      <x:c r="N30" s="63" t="str">
        <x:f>IF($B30="","",IF(AND(N$8&lt;=$F30,DATE(YEAR(N$8),MONTH(N$8)+1,0)&gt;=$D30),IF($G30&gt;=1,"●",IF(DATE(YEAR(N$8),MONTH(N$8)+1,0)&lt;($D30+$E30*$G30),"●","■")),""))</x:f>
      </x:c>
      <x:c r="O30" s="63" t="str">
        <x:f>IF($B30="","",IF(AND(O$8&lt;=$F30,DATE(YEAR(O$8),MONTH(O$8)+1,0)&gt;=$D30),IF($G30&gt;=1,"●",IF(DATE(YEAR(O$8),MONTH(O$8)+1,0)&lt;($D30+$E30*$G30),"●","■")),""))</x:f>
      </x:c>
      <x:c r="P30" s="63" t="str">
        <x:f>IF($B30="","",IF(AND(P$8&lt;=$F30,DATE(YEAR(P$8),MONTH(P$8)+1,0)&gt;=$D30),IF($G30&gt;=1,"●",IF(DATE(YEAR(P$8),MONTH(P$8)+1,0)&lt;($D30+$E30*$G30),"●","■")),""))</x:f>
      </x:c>
      <x:c r="Q30" s="63" t="str">
        <x:f>IF($B30="","",IF(AND(Q$8&lt;=$F30,DATE(YEAR(Q$8),MONTH(Q$8)+1,0)&gt;=$D30),IF($G30&gt;=1,"●",IF(DATE(YEAR(Q$8),MONTH(Q$8)+1,0)&lt;($D30+$E30*$G30),"●","■")),""))</x:f>
      </x:c>
      <x:c r="R30" s="63" t="str">
        <x:f>IF($B30="","",IF(AND(R$8&lt;=$F30,DATE(YEAR(R$8),MONTH(R$8)+1,0)&gt;=$D30),IF($G30&gt;=1,"●",IF(DATE(YEAR(R$8),MONTH(R$8)+1,0)&lt;($D30+$E30*$G30),"●","■")),""))</x:f>
      </x:c>
      <x:c r="S30" s="63" t="str">
        <x:f>IF($B30="","",IF(AND(S$8&lt;=$F30,DATE(YEAR(S$8),MONTH(S$8)+1,0)&gt;=$D30),IF($G30&gt;=1,"●",IF(DATE(YEAR(S$8),MONTH(S$8)+1,0)&lt;($D30+$E30*$G30),"●","■")),""))</x:f>
      </x:c>
      <x:c r="T30" s="63" t="str">
        <x:f>IF($B30="","",IF(AND(T$8&lt;=$F30,DATE(YEAR(T$8),MONTH(T$8)+1,0)&gt;=$D30),IF($G30&gt;=1,"●",IF(DATE(YEAR(T$8),MONTH(T$8)+1,0)&lt;($D30+$E30*$G30),"●","■")),""))</x:f>
      </x:c>
      <x:c r="U30" s="63" t="str">
        <x:f>IF($B30="","",IF(AND(U$8&lt;=$F30,DATE(YEAR(U$8),MONTH(U$8)+1,0)&gt;=$D30),IF($G30&gt;=1,"●",IF(DATE(YEAR(U$8),MONTH(U$8)+1,0)&lt;($D30+$E30*$G30),"●","■")),""))</x:f>
      </x:c>
    </x:row>
    <x:row r="31" ht="25" customHeight="1">
      <x:c r="A31" t="n">
        <x:v>22</x:v>
      </x:c>
      <x:c r="B31" s="44"/>
      <x:c r="C31" s="44"/>
      <x:c r="D31" s="45"/>
      <x:c r="E31" s="44"/>
      <x:c r="F31" s="50" t="str">
        <x:f>IF(OR(D31="",E31=""),"",D31+E31-1)</x:f>
      </x:c>
      <x:c r="G31" s="48" t="n">
        <x:v>0</x:v>
      </x:c>
      <x:c r="H31" s="52" t="str">
        <x:f>IF(B31="","",IF(G31&gt;=1,"Finalizada",IF(AND(F31&lt;TODAY(),F31&lt;&gt;""),"Atrasada",IF(D31&gt;TODAY(),"Pendiente","En curso"))))</x:f>
      </x:c>
      <x:c r="I31" s="44"/>
      <x:c r="J31" s="63" t="str">
        <x:f>IF($B31="","",IF(AND(J$8&lt;=$F31,DATE(YEAR(J$8),MONTH(J$8)+1,0)&gt;=$D31),IF($G31&gt;=1,"●",IF(DATE(YEAR(J$8),MONTH(J$8)+1,0)&lt;($D31+$E31*$G31),"●","■")),""))</x:f>
      </x:c>
      <x:c r="K31" s="63" t="str">
        <x:f>IF($B31="","",IF(AND(K$8&lt;=$F31,DATE(YEAR(K$8),MONTH(K$8)+1,0)&gt;=$D31),IF($G31&gt;=1,"●",IF(DATE(YEAR(K$8),MONTH(K$8)+1,0)&lt;($D31+$E31*$G31),"●","■")),""))</x:f>
      </x:c>
      <x:c r="L31" s="63" t="str">
        <x:f>IF($B31="","",IF(AND(L$8&lt;=$F31,DATE(YEAR(L$8),MONTH(L$8)+1,0)&gt;=$D31),IF($G31&gt;=1,"●",IF(DATE(YEAR(L$8),MONTH(L$8)+1,0)&lt;($D31+$E31*$G31),"●","■")),""))</x:f>
      </x:c>
      <x:c r="M31" s="63" t="str">
        <x:f>IF($B31="","",IF(AND(M$8&lt;=$F31,DATE(YEAR(M$8),MONTH(M$8)+1,0)&gt;=$D31),IF($G31&gt;=1,"●",IF(DATE(YEAR(M$8),MONTH(M$8)+1,0)&lt;($D31+$E31*$G31),"●","■")),""))</x:f>
      </x:c>
      <x:c r="N31" s="63" t="str">
        <x:f>IF($B31="","",IF(AND(N$8&lt;=$F31,DATE(YEAR(N$8),MONTH(N$8)+1,0)&gt;=$D31),IF($G31&gt;=1,"●",IF(DATE(YEAR(N$8),MONTH(N$8)+1,0)&lt;($D31+$E31*$G31),"●","■")),""))</x:f>
      </x:c>
      <x:c r="O31" s="63" t="str">
        <x:f>IF($B31="","",IF(AND(O$8&lt;=$F31,DATE(YEAR(O$8),MONTH(O$8)+1,0)&gt;=$D31),IF($G31&gt;=1,"●",IF(DATE(YEAR(O$8),MONTH(O$8)+1,0)&lt;($D31+$E31*$G31),"●","■")),""))</x:f>
      </x:c>
      <x:c r="P31" s="63" t="str">
        <x:f>IF($B31="","",IF(AND(P$8&lt;=$F31,DATE(YEAR(P$8),MONTH(P$8)+1,0)&gt;=$D31),IF($G31&gt;=1,"●",IF(DATE(YEAR(P$8),MONTH(P$8)+1,0)&lt;($D31+$E31*$G31),"●","■")),""))</x:f>
      </x:c>
      <x:c r="Q31" s="63" t="str">
        <x:f>IF($B31="","",IF(AND(Q$8&lt;=$F31,DATE(YEAR(Q$8),MONTH(Q$8)+1,0)&gt;=$D31),IF($G31&gt;=1,"●",IF(DATE(YEAR(Q$8),MONTH(Q$8)+1,0)&lt;($D31+$E31*$G31),"●","■")),""))</x:f>
      </x:c>
      <x:c r="R31" s="63" t="str">
        <x:f>IF($B31="","",IF(AND(R$8&lt;=$F31,DATE(YEAR(R$8),MONTH(R$8)+1,0)&gt;=$D31),IF($G31&gt;=1,"●",IF(DATE(YEAR(R$8),MONTH(R$8)+1,0)&lt;($D31+$E31*$G31),"●","■")),""))</x:f>
      </x:c>
      <x:c r="S31" s="63" t="str">
        <x:f>IF($B31="","",IF(AND(S$8&lt;=$F31,DATE(YEAR(S$8),MONTH(S$8)+1,0)&gt;=$D31),IF($G31&gt;=1,"●",IF(DATE(YEAR(S$8),MONTH(S$8)+1,0)&lt;($D31+$E31*$G31),"●","■")),""))</x:f>
      </x:c>
      <x:c r="T31" s="63" t="str">
        <x:f>IF($B31="","",IF(AND(T$8&lt;=$F31,DATE(YEAR(T$8),MONTH(T$8)+1,0)&gt;=$D31),IF($G31&gt;=1,"●",IF(DATE(YEAR(T$8),MONTH(T$8)+1,0)&lt;($D31+$E31*$G31),"●","■")),""))</x:f>
      </x:c>
      <x:c r="U31" s="63" t="str">
        <x:f>IF($B31="","",IF(AND(U$8&lt;=$F31,DATE(YEAR(U$8),MONTH(U$8)+1,0)&gt;=$D31),IF($G31&gt;=1,"●",IF(DATE(YEAR(U$8),MONTH(U$8)+1,0)&lt;($D31+$E31*$G31),"●","■")),""))</x:f>
      </x:c>
    </x:row>
    <x:row r="32" ht="25" customHeight="1">
      <x:c r="A32" t="n">
        <x:v>23</x:v>
      </x:c>
      <x:c r="B32" s="44"/>
      <x:c r="C32" s="44"/>
      <x:c r="D32" s="45"/>
      <x:c r="E32" s="44"/>
      <x:c r="F32" s="50" t="str">
        <x:f>IF(OR(D32="",E32=""),"",D32+E32-1)</x:f>
      </x:c>
      <x:c r="G32" s="48" t="n">
        <x:v>0</x:v>
      </x:c>
      <x:c r="H32" s="52" t="str">
        <x:f>IF(B32="","",IF(G32&gt;=1,"Finalizada",IF(AND(F32&lt;TODAY(),F32&lt;&gt;""),"Atrasada",IF(D32&gt;TODAY(),"Pendiente","En curso"))))</x:f>
      </x:c>
      <x:c r="I32" s="44"/>
      <x:c r="J32" s="63" t="str">
        <x:f>IF($B32="","",IF(AND(J$8&lt;=$F32,DATE(YEAR(J$8),MONTH(J$8)+1,0)&gt;=$D32),IF($G32&gt;=1,"●",IF(DATE(YEAR(J$8),MONTH(J$8)+1,0)&lt;($D32+$E32*$G32),"●","■")),""))</x:f>
      </x:c>
      <x:c r="K32" s="63" t="str">
        <x:f>IF($B32="","",IF(AND(K$8&lt;=$F32,DATE(YEAR(K$8),MONTH(K$8)+1,0)&gt;=$D32),IF($G32&gt;=1,"●",IF(DATE(YEAR(K$8),MONTH(K$8)+1,0)&lt;($D32+$E32*$G32),"●","■")),""))</x:f>
      </x:c>
      <x:c r="L32" s="63" t="str">
        <x:f>IF($B32="","",IF(AND(L$8&lt;=$F32,DATE(YEAR(L$8),MONTH(L$8)+1,0)&gt;=$D32),IF($G32&gt;=1,"●",IF(DATE(YEAR(L$8),MONTH(L$8)+1,0)&lt;($D32+$E32*$G32),"●","■")),""))</x:f>
      </x:c>
      <x:c r="M32" s="63" t="str">
        <x:f>IF($B32="","",IF(AND(M$8&lt;=$F32,DATE(YEAR(M$8),MONTH(M$8)+1,0)&gt;=$D32),IF($G32&gt;=1,"●",IF(DATE(YEAR(M$8),MONTH(M$8)+1,0)&lt;($D32+$E32*$G32),"●","■")),""))</x:f>
      </x:c>
      <x:c r="N32" s="63" t="str">
        <x:f>IF($B32="","",IF(AND(N$8&lt;=$F32,DATE(YEAR(N$8),MONTH(N$8)+1,0)&gt;=$D32),IF($G32&gt;=1,"●",IF(DATE(YEAR(N$8),MONTH(N$8)+1,0)&lt;($D32+$E32*$G32),"●","■")),""))</x:f>
      </x:c>
      <x:c r="O32" s="63" t="str">
        <x:f>IF($B32="","",IF(AND(O$8&lt;=$F32,DATE(YEAR(O$8),MONTH(O$8)+1,0)&gt;=$D32),IF($G32&gt;=1,"●",IF(DATE(YEAR(O$8),MONTH(O$8)+1,0)&lt;($D32+$E32*$G32),"●","■")),""))</x:f>
      </x:c>
      <x:c r="P32" s="63" t="str">
        <x:f>IF($B32="","",IF(AND(P$8&lt;=$F32,DATE(YEAR(P$8),MONTH(P$8)+1,0)&gt;=$D32),IF($G32&gt;=1,"●",IF(DATE(YEAR(P$8),MONTH(P$8)+1,0)&lt;($D32+$E32*$G32),"●","■")),""))</x:f>
      </x:c>
      <x:c r="Q32" s="63" t="str">
        <x:f>IF($B32="","",IF(AND(Q$8&lt;=$F32,DATE(YEAR(Q$8),MONTH(Q$8)+1,0)&gt;=$D32),IF($G32&gt;=1,"●",IF(DATE(YEAR(Q$8),MONTH(Q$8)+1,0)&lt;($D32+$E32*$G32),"●","■")),""))</x:f>
      </x:c>
      <x:c r="R32" s="63" t="str">
        <x:f>IF($B32="","",IF(AND(R$8&lt;=$F32,DATE(YEAR(R$8),MONTH(R$8)+1,0)&gt;=$D32),IF($G32&gt;=1,"●",IF(DATE(YEAR(R$8),MONTH(R$8)+1,0)&lt;($D32+$E32*$G32),"●","■")),""))</x:f>
      </x:c>
      <x:c r="S32" s="63" t="str">
        <x:f>IF($B32="","",IF(AND(S$8&lt;=$F32,DATE(YEAR(S$8),MONTH(S$8)+1,0)&gt;=$D32),IF($G32&gt;=1,"●",IF(DATE(YEAR(S$8),MONTH(S$8)+1,0)&lt;($D32+$E32*$G32),"●","■")),""))</x:f>
      </x:c>
      <x:c r="T32" s="63" t="str">
        <x:f>IF($B32="","",IF(AND(T$8&lt;=$F32,DATE(YEAR(T$8),MONTH(T$8)+1,0)&gt;=$D32),IF($G32&gt;=1,"●",IF(DATE(YEAR(T$8),MONTH(T$8)+1,0)&lt;($D32+$E32*$G32),"●","■")),""))</x:f>
      </x:c>
      <x:c r="U32" s="63" t="str">
        <x:f>IF($B32="","",IF(AND(U$8&lt;=$F32,DATE(YEAR(U$8),MONTH(U$8)+1,0)&gt;=$D32),IF($G32&gt;=1,"●",IF(DATE(YEAR(U$8),MONTH(U$8)+1,0)&lt;($D32+$E32*$G32),"●","■")),""))</x:f>
      </x:c>
    </x:row>
    <x:row r="33" ht="25" customHeight="1">
      <x:c r="A33" t="n">
        <x:v>24</x:v>
      </x:c>
      <x:c r="B33" s="44"/>
      <x:c r="C33" s="44"/>
      <x:c r="D33" s="45"/>
      <x:c r="E33" s="44"/>
      <x:c r="F33" s="50" t="str">
        <x:f>IF(OR(D33="",E33=""),"",D33+E33-1)</x:f>
      </x:c>
      <x:c r="G33" s="48" t="n">
        <x:v>0</x:v>
      </x:c>
      <x:c r="H33" s="52" t="str">
        <x:f>IF(B33="","",IF(G33&gt;=1,"Finalizada",IF(AND(F33&lt;TODAY(),F33&lt;&gt;""),"Atrasada",IF(D33&gt;TODAY(),"Pendiente","En curso"))))</x:f>
      </x:c>
      <x:c r="I33" s="44"/>
      <x:c r="J33" s="63" t="str">
        <x:f>IF($B33="","",IF(AND(J$8&lt;=$F33,DATE(YEAR(J$8),MONTH(J$8)+1,0)&gt;=$D33),IF($G33&gt;=1,"●",IF(DATE(YEAR(J$8),MONTH(J$8)+1,0)&lt;($D33+$E33*$G33),"●","■")),""))</x:f>
      </x:c>
      <x:c r="K33" s="63" t="str">
        <x:f>IF($B33="","",IF(AND(K$8&lt;=$F33,DATE(YEAR(K$8),MONTH(K$8)+1,0)&gt;=$D33),IF($G33&gt;=1,"●",IF(DATE(YEAR(K$8),MONTH(K$8)+1,0)&lt;($D33+$E33*$G33),"●","■")),""))</x:f>
      </x:c>
      <x:c r="L33" s="63" t="str">
        <x:f>IF($B33="","",IF(AND(L$8&lt;=$F33,DATE(YEAR(L$8),MONTH(L$8)+1,0)&gt;=$D33),IF($G33&gt;=1,"●",IF(DATE(YEAR(L$8),MONTH(L$8)+1,0)&lt;($D33+$E33*$G33),"●","■")),""))</x:f>
      </x:c>
      <x:c r="M33" s="63" t="str">
        <x:f>IF($B33="","",IF(AND(M$8&lt;=$F33,DATE(YEAR(M$8),MONTH(M$8)+1,0)&gt;=$D33),IF($G33&gt;=1,"●",IF(DATE(YEAR(M$8),MONTH(M$8)+1,0)&lt;($D33+$E33*$G33),"●","■")),""))</x:f>
      </x:c>
      <x:c r="N33" s="63" t="str">
        <x:f>IF($B33="","",IF(AND(N$8&lt;=$F33,DATE(YEAR(N$8),MONTH(N$8)+1,0)&gt;=$D33),IF($G33&gt;=1,"●",IF(DATE(YEAR(N$8),MONTH(N$8)+1,0)&lt;($D33+$E33*$G33),"●","■")),""))</x:f>
      </x:c>
      <x:c r="O33" s="63" t="str">
        <x:f>IF($B33="","",IF(AND(O$8&lt;=$F33,DATE(YEAR(O$8),MONTH(O$8)+1,0)&gt;=$D33),IF($G33&gt;=1,"●",IF(DATE(YEAR(O$8),MONTH(O$8)+1,0)&lt;($D33+$E33*$G33),"●","■")),""))</x:f>
      </x:c>
      <x:c r="P33" s="63" t="str">
        <x:f>IF($B33="","",IF(AND(P$8&lt;=$F33,DATE(YEAR(P$8),MONTH(P$8)+1,0)&gt;=$D33),IF($G33&gt;=1,"●",IF(DATE(YEAR(P$8),MONTH(P$8)+1,0)&lt;($D33+$E33*$G33),"●","■")),""))</x:f>
      </x:c>
      <x:c r="Q33" s="63" t="str">
        <x:f>IF($B33="","",IF(AND(Q$8&lt;=$F33,DATE(YEAR(Q$8),MONTH(Q$8)+1,0)&gt;=$D33),IF($G33&gt;=1,"●",IF(DATE(YEAR(Q$8),MONTH(Q$8)+1,0)&lt;($D33+$E33*$G33),"●","■")),""))</x:f>
      </x:c>
      <x:c r="R33" s="63" t="str">
        <x:f>IF($B33="","",IF(AND(R$8&lt;=$F33,DATE(YEAR(R$8),MONTH(R$8)+1,0)&gt;=$D33),IF($G33&gt;=1,"●",IF(DATE(YEAR(R$8),MONTH(R$8)+1,0)&lt;($D33+$E33*$G33),"●","■")),""))</x:f>
      </x:c>
      <x:c r="S33" s="63" t="str">
        <x:f>IF($B33="","",IF(AND(S$8&lt;=$F33,DATE(YEAR(S$8),MONTH(S$8)+1,0)&gt;=$D33),IF($G33&gt;=1,"●",IF(DATE(YEAR(S$8),MONTH(S$8)+1,0)&lt;($D33+$E33*$G33),"●","■")),""))</x:f>
      </x:c>
      <x:c r="T33" s="63" t="str">
        <x:f>IF($B33="","",IF(AND(T$8&lt;=$F33,DATE(YEAR(T$8),MONTH(T$8)+1,0)&gt;=$D33),IF($G33&gt;=1,"●",IF(DATE(YEAR(T$8),MONTH(T$8)+1,0)&lt;($D33+$E33*$G33),"●","■")),""))</x:f>
      </x:c>
      <x:c r="U33" s="63" t="str">
        <x:f>IF($B33="","",IF(AND(U$8&lt;=$F33,DATE(YEAR(U$8),MONTH(U$8)+1,0)&gt;=$D33),IF($G33&gt;=1,"●",IF(DATE(YEAR(U$8),MONTH(U$8)+1,0)&lt;($D33+$E33*$G33),"●","■")),""))</x:f>
      </x:c>
    </x:row>
    <x:row r="34" ht="25" customHeight="1">
      <x:c r="A34" t="n">
        <x:v>25</x:v>
      </x:c>
      <x:c r="B34" s="44"/>
      <x:c r="C34" s="44"/>
      <x:c r="D34" s="45"/>
      <x:c r="E34" s="44"/>
      <x:c r="F34" s="50" t="str">
        <x:f>IF(OR(D34="",E34=""),"",D34+E34-1)</x:f>
      </x:c>
      <x:c r="G34" s="48" t="n">
        <x:v>0</x:v>
      </x:c>
      <x:c r="H34" s="52" t="str">
        <x:f>IF(B34="","",IF(G34&gt;=1,"Finalizada",IF(AND(F34&lt;TODAY(),F34&lt;&gt;""),"Atrasada",IF(D34&gt;TODAY(),"Pendiente","En curso"))))</x:f>
      </x:c>
      <x:c r="I34" s="44"/>
      <x:c r="J34" s="63" t="str">
        <x:f>IF($B34="","",IF(AND(J$8&lt;=$F34,DATE(YEAR(J$8),MONTH(J$8)+1,0)&gt;=$D34),IF($G34&gt;=1,"●",IF(DATE(YEAR(J$8),MONTH(J$8)+1,0)&lt;($D34+$E34*$G34),"●","■")),""))</x:f>
      </x:c>
      <x:c r="K34" s="63" t="str">
        <x:f>IF($B34="","",IF(AND(K$8&lt;=$F34,DATE(YEAR(K$8),MONTH(K$8)+1,0)&gt;=$D34),IF($G34&gt;=1,"●",IF(DATE(YEAR(K$8),MONTH(K$8)+1,0)&lt;($D34+$E34*$G34),"●","■")),""))</x:f>
      </x:c>
      <x:c r="L34" s="63" t="str">
        <x:f>IF($B34="","",IF(AND(L$8&lt;=$F34,DATE(YEAR(L$8),MONTH(L$8)+1,0)&gt;=$D34),IF($G34&gt;=1,"●",IF(DATE(YEAR(L$8),MONTH(L$8)+1,0)&lt;($D34+$E34*$G34),"●","■")),""))</x:f>
      </x:c>
      <x:c r="M34" s="63" t="str">
        <x:f>IF($B34="","",IF(AND(M$8&lt;=$F34,DATE(YEAR(M$8),MONTH(M$8)+1,0)&gt;=$D34),IF($G34&gt;=1,"●",IF(DATE(YEAR(M$8),MONTH(M$8)+1,0)&lt;($D34+$E34*$G34),"●","■")),""))</x:f>
      </x:c>
      <x:c r="N34" s="63" t="str">
        <x:f>IF($B34="","",IF(AND(N$8&lt;=$F34,DATE(YEAR(N$8),MONTH(N$8)+1,0)&gt;=$D34),IF($G34&gt;=1,"●",IF(DATE(YEAR(N$8),MONTH(N$8)+1,0)&lt;($D34+$E34*$G34),"●","■")),""))</x:f>
      </x:c>
      <x:c r="O34" s="63" t="str">
        <x:f>IF($B34="","",IF(AND(O$8&lt;=$F34,DATE(YEAR(O$8),MONTH(O$8)+1,0)&gt;=$D34),IF($G34&gt;=1,"●",IF(DATE(YEAR(O$8),MONTH(O$8)+1,0)&lt;($D34+$E34*$G34),"●","■")),""))</x:f>
      </x:c>
      <x:c r="P34" s="63" t="str">
        <x:f>IF($B34="","",IF(AND(P$8&lt;=$F34,DATE(YEAR(P$8),MONTH(P$8)+1,0)&gt;=$D34),IF($G34&gt;=1,"●",IF(DATE(YEAR(P$8),MONTH(P$8)+1,0)&lt;($D34+$E34*$G34),"●","■")),""))</x:f>
      </x:c>
      <x:c r="Q34" s="63" t="str">
        <x:f>IF($B34="","",IF(AND(Q$8&lt;=$F34,DATE(YEAR(Q$8),MONTH(Q$8)+1,0)&gt;=$D34),IF($G34&gt;=1,"●",IF(DATE(YEAR(Q$8),MONTH(Q$8)+1,0)&lt;($D34+$E34*$G34),"●","■")),""))</x:f>
      </x:c>
      <x:c r="R34" s="63" t="str">
        <x:f>IF($B34="","",IF(AND(R$8&lt;=$F34,DATE(YEAR(R$8),MONTH(R$8)+1,0)&gt;=$D34),IF($G34&gt;=1,"●",IF(DATE(YEAR(R$8),MONTH(R$8)+1,0)&lt;($D34+$E34*$G34),"●","■")),""))</x:f>
      </x:c>
      <x:c r="S34" s="63" t="str">
        <x:f>IF($B34="","",IF(AND(S$8&lt;=$F34,DATE(YEAR(S$8),MONTH(S$8)+1,0)&gt;=$D34),IF($G34&gt;=1,"●",IF(DATE(YEAR(S$8),MONTH(S$8)+1,0)&lt;($D34+$E34*$G34),"●","■")),""))</x:f>
      </x:c>
      <x:c r="T34" s="63" t="str">
        <x:f>IF($B34="","",IF(AND(T$8&lt;=$F34,DATE(YEAR(T$8),MONTH(T$8)+1,0)&gt;=$D34),IF($G34&gt;=1,"●",IF(DATE(YEAR(T$8),MONTH(T$8)+1,0)&lt;($D34+$E34*$G34),"●","■")),""))</x:f>
      </x:c>
      <x:c r="U34" s="63" t="str">
        <x:f>IF($B34="","",IF(AND(U$8&lt;=$F34,DATE(YEAR(U$8),MONTH(U$8)+1,0)&gt;=$D34),IF($G34&gt;=1,"●",IF(DATE(YEAR(U$8),MONTH(U$8)+1,0)&lt;($D34+$E34*$G34),"●","■")),""))</x:f>
      </x:c>
    </x:row>
    <x:row r="35" ht="25" customHeight="1">
      <x:c r="A35" t="n">
        <x:v>26</x:v>
      </x:c>
      <x:c r="B35" s="44"/>
      <x:c r="C35" s="44"/>
      <x:c r="D35" s="45"/>
      <x:c r="E35" s="44"/>
      <x:c r="F35" s="50" t="str">
        <x:f>IF(OR(D35="",E35=""),"",D35+E35-1)</x:f>
      </x:c>
      <x:c r="G35" s="48" t="n">
        <x:v>0</x:v>
      </x:c>
      <x:c r="H35" s="52" t="str">
        <x:f>IF(B35="","",IF(G35&gt;=1,"Finalizada",IF(AND(F35&lt;TODAY(),F35&lt;&gt;""),"Atrasada",IF(D35&gt;TODAY(),"Pendiente","En curso"))))</x:f>
      </x:c>
      <x:c r="I35" s="44"/>
      <x:c r="J35" s="63" t="str">
        <x:f>IF($B35="","",IF(AND(J$8&lt;=$F35,DATE(YEAR(J$8),MONTH(J$8)+1,0)&gt;=$D35),IF($G35&gt;=1,"●",IF(DATE(YEAR(J$8),MONTH(J$8)+1,0)&lt;($D35+$E35*$G35),"●","■")),""))</x:f>
      </x:c>
      <x:c r="K35" s="63" t="str">
        <x:f>IF($B35="","",IF(AND(K$8&lt;=$F35,DATE(YEAR(K$8),MONTH(K$8)+1,0)&gt;=$D35),IF($G35&gt;=1,"●",IF(DATE(YEAR(K$8),MONTH(K$8)+1,0)&lt;($D35+$E35*$G35),"●","■")),""))</x:f>
      </x:c>
      <x:c r="L35" s="63" t="str">
        <x:f>IF($B35="","",IF(AND(L$8&lt;=$F35,DATE(YEAR(L$8),MONTH(L$8)+1,0)&gt;=$D35),IF($G35&gt;=1,"●",IF(DATE(YEAR(L$8),MONTH(L$8)+1,0)&lt;($D35+$E35*$G35),"●","■")),""))</x:f>
      </x:c>
      <x:c r="M35" s="63" t="str">
        <x:f>IF($B35="","",IF(AND(M$8&lt;=$F35,DATE(YEAR(M$8),MONTH(M$8)+1,0)&gt;=$D35),IF($G35&gt;=1,"●",IF(DATE(YEAR(M$8),MONTH(M$8)+1,0)&lt;($D35+$E35*$G35),"●","■")),""))</x:f>
      </x:c>
      <x:c r="N35" s="63" t="str">
        <x:f>IF($B35="","",IF(AND(N$8&lt;=$F35,DATE(YEAR(N$8),MONTH(N$8)+1,0)&gt;=$D35),IF($G35&gt;=1,"●",IF(DATE(YEAR(N$8),MONTH(N$8)+1,0)&lt;($D35+$E35*$G35),"●","■")),""))</x:f>
      </x:c>
      <x:c r="O35" s="63" t="str">
        <x:f>IF($B35="","",IF(AND(O$8&lt;=$F35,DATE(YEAR(O$8),MONTH(O$8)+1,0)&gt;=$D35),IF($G35&gt;=1,"●",IF(DATE(YEAR(O$8),MONTH(O$8)+1,0)&lt;($D35+$E35*$G35),"●","■")),""))</x:f>
      </x:c>
      <x:c r="P35" s="63" t="str">
        <x:f>IF($B35="","",IF(AND(P$8&lt;=$F35,DATE(YEAR(P$8),MONTH(P$8)+1,0)&gt;=$D35),IF($G35&gt;=1,"●",IF(DATE(YEAR(P$8),MONTH(P$8)+1,0)&lt;($D35+$E35*$G35),"●","■")),""))</x:f>
      </x:c>
      <x:c r="Q35" s="63" t="str">
        <x:f>IF($B35="","",IF(AND(Q$8&lt;=$F35,DATE(YEAR(Q$8),MONTH(Q$8)+1,0)&gt;=$D35),IF($G35&gt;=1,"●",IF(DATE(YEAR(Q$8),MONTH(Q$8)+1,0)&lt;($D35+$E35*$G35),"●","■")),""))</x:f>
      </x:c>
      <x:c r="R35" s="63" t="str">
        <x:f>IF($B35="","",IF(AND(R$8&lt;=$F35,DATE(YEAR(R$8),MONTH(R$8)+1,0)&gt;=$D35),IF($G35&gt;=1,"●",IF(DATE(YEAR(R$8),MONTH(R$8)+1,0)&lt;($D35+$E35*$G35),"●","■")),""))</x:f>
      </x:c>
      <x:c r="S35" s="63" t="str">
        <x:f>IF($B35="","",IF(AND(S$8&lt;=$F35,DATE(YEAR(S$8),MONTH(S$8)+1,0)&gt;=$D35),IF($G35&gt;=1,"●",IF(DATE(YEAR(S$8),MONTH(S$8)+1,0)&lt;($D35+$E35*$G35),"●","■")),""))</x:f>
      </x:c>
      <x:c r="T35" s="63" t="str">
        <x:f>IF($B35="","",IF(AND(T$8&lt;=$F35,DATE(YEAR(T$8),MONTH(T$8)+1,0)&gt;=$D35),IF($G35&gt;=1,"●",IF(DATE(YEAR(T$8),MONTH(T$8)+1,0)&lt;($D35+$E35*$G35),"●","■")),""))</x:f>
      </x:c>
      <x:c r="U35" s="63" t="str">
        <x:f>IF($B35="","",IF(AND(U$8&lt;=$F35,DATE(YEAR(U$8),MONTH(U$8)+1,0)&gt;=$D35),IF($G35&gt;=1,"●",IF(DATE(YEAR(U$8),MONTH(U$8)+1,0)&lt;($D35+$E35*$G35),"●","■")),""))</x:f>
      </x:c>
    </x:row>
    <x:row r="36" ht="25" customHeight="1">
      <x:c r="A36" t="n">
        <x:v>27</x:v>
      </x:c>
      <x:c r="B36" s="44"/>
      <x:c r="C36" s="44"/>
      <x:c r="D36" s="45"/>
      <x:c r="E36" s="44"/>
      <x:c r="F36" s="50" t="str">
        <x:f>IF(OR(D36="",E36=""),"",D36+E36-1)</x:f>
      </x:c>
      <x:c r="G36" s="48" t="n">
        <x:v>0</x:v>
      </x:c>
      <x:c r="H36" s="52" t="str">
        <x:f>IF(B36="","",IF(G36&gt;=1,"Finalizada",IF(AND(F36&lt;TODAY(),F36&lt;&gt;""),"Atrasada",IF(D36&gt;TODAY(),"Pendiente","En curso"))))</x:f>
      </x:c>
      <x:c r="I36" s="44"/>
      <x:c r="J36" s="63" t="str">
        <x:f>IF($B36="","",IF(AND(J$8&lt;=$F36,DATE(YEAR(J$8),MONTH(J$8)+1,0)&gt;=$D36),IF($G36&gt;=1,"●",IF(DATE(YEAR(J$8),MONTH(J$8)+1,0)&lt;($D36+$E36*$G36),"●","■")),""))</x:f>
      </x:c>
      <x:c r="K36" s="63" t="str">
        <x:f>IF($B36="","",IF(AND(K$8&lt;=$F36,DATE(YEAR(K$8),MONTH(K$8)+1,0)&gt;=$D36),IF($G36&gt;=1,"●",IF(DATE(YEAR(K$8),MONTH(K$8)+1,0)&lt;($D36+$E36*$G36),"●","■")),""))</x:f>
      </x:c>
      <x:c r="L36" s="63" t="str">
        <x:f>IF($B36="","",IF(AND(L$8&lt;=$F36,DATE(YEAR(L$8),MONTH(L$8)+1,0)&gt;=$D36),IF($G36&gt;=1,"●",IF(DATE(YEAR(L$8),MONTH(L$8)+1,0)&lt;($D36+$E36*$G36),"●","■")),""))</x:f>
      </x:c>
      <x:c r="M36" s="63" t="str">
        <x:f>IF($B36="","",IF(AND(M$8&lt;=$F36,DATE(YEAR(M$8),MONTH(M$8)+1,0)&gt;=$D36),IF($G36&gt;=1,"●",IF(DATE(YEAR(M$8),MONTH(M$8)+1,0)&lt;($D36+$E36*$G36),"●","■")),""))</x:f>
      </x:c>
      <x:c r="N36" s="63" t="str">
        <x:f>IF($B36="","",IF(AND(N$8&lt;=$F36,DATE(YEAR(N$8),MONTH(N$8)+1,0)&gt;=$D36),IF($G36&gt;=1,"●",IF(DATE(YEAR(N$8),MONTH(N$8)+1,0)&lt;($D36+$E36*$G36),"●","■")),""))</x:f>
      </x:c>
      <x:c r="O36" s="63" t="str">
        <x:f>IF($B36="","",IF(AND(O$8&lt;=$F36,DATE(YEAR(O$8),MONTH(O$8)+1,0)&gt;=$D36),IF($G36&gt;=1,"●",IF(DATE(YEAR(O$8),MONTH(O$8)+1,0)&lt;($D36+$E36*$G36),"●","■")),""))</x:f>
      </x:c>
      <x:c r="P36" s="63" t="str">
        <x:f>IF($B36="","",IF(AND(P$8&lt;=$F36,DATE(YEAR(P$8),MONTH(P$8)+1,0)&gt;=$D36),IF($G36&gt;=1,"●",IF(DATE(YEAR(P$8),MONTH(P$8)+1,0)&lt;($D36+$E36*$G36),"●","■")),""))</x:f>
      </x:c>
      <x:c r="Q36" s="63" t="str">
        <x:f>IF($B36="","",IF(AND(Q$8&lt;=$F36,DATE(YEAR(Q$8),MONTH(Q$8)+1,0)&gt;=$D36),IF($G36&gt;=1,"●",IF(DATE(YEAR(Q$8),MONTH(Q$8)+1,0)&lt;($D36+$E36*$G36),"●","■")),""))</x:f>
      </x:c>
      <x:c r="R36" s="63" t="str">
        <x:f>IF($B36="","",IF(AND(R$8&lt;=$F36,DATE(YEAR(R$8),MONTH(R$8)+1,0)&gt;=$D36),IF($G36&gt;=1,"●",IF(DATE(YEAR(R$8),MONTH(R$8)+1,0)&lt;($D36+$E36*$G36),"●","■")),""))</x:f>
      </x:c>
      <x:c r="S36" s="63" t="str">
        <x:f>IF($B36="","",IF(AND(S$8&lt;=$F36,DATE(YEAR(S$8),MONTH(S$8)+1,0)&gt;=$D36),IF($G36&gt;=1,"●",IF(DATE(YEAR(S$8),MONTH(S$8)+1,0)&lt;($D36+$E36*$G36),"●","■")),""))</x:f>
      </x:c>
      <x:c r="T36" s="63" t="str">
        <x:f>IF($B36="","",IF(AND(T$8&lt;=$F36,DATE(YEAR(T$8),MONTH(T$8)+1,0)&gt;=$D36),IF($G36&gt;=1,"●",IF(DATE(YEAR(T$8),MONTH(T$8)+1,0)&lt;($D36+$E36*$G36),"●","■")),""))</x:f>
      </x:c>
      <x:c r="U36" s="63" t="str">
        <x:f>IF($B36="","",IF(AND(U$8&lt;=$F36,DATE(YEAR(U$8),MONTH(U$8)+1,0)&gt;=$D36),IF($G36&gt;=1,"●",IF(DATE(YEAR(U$8),MONTH(U$8)+1,0)&lt;($D36+$E36*$G36),"●","■")),""))</x:f>
      </x:c>
    </x:row>
    <x:row r="37" ht="25" customHeight="1">
      <x:c r="A37" t="n">
        <x:v>28</x:v>
      </x:c>
      <x:c r="B37" s="44"/>
      <x:c r="C37" s="44"/>
      <x:c r="D37" s="45"/>
      <x:c r="E37" s="44"/>
      <x:c r="F37" s="50" t="str">
        <x:f>IF(OR(D37="",E37=""),"",D37+E37-1)</x:f>
      </x:c>
      <x:c r="G37" s="48" t="n">
        <x:v>0</x:v>
      </x:c>
      <x:c r="H37" s="52" t="str">
        <x:f>IF(B37="","",IF(G37&gt;=1,"Finalizada",IF(AND(F37&lt;TODAY(),F37&lt;&gt;""),"Atrasada",IF(D37&gt;TODAY(),"Pendiente","En curso"))))</x:f>
      </x:c>
      <x:c r="I37" s="44"/>
      <x:c r="J37" s="63" t="str">
        <x:f>IF($B37="","",IF(AND(J$8&lt;=$F37,DATE(YEAR(J$8),MONTH(J$8)+1,0)&gt;=$D37),IF($G37&gt;=1,"●",IF(DATE(YEAR(J$8),MONTH(J$8)+1,0)&lt;($D37+$E37*$G37),"●","■")),""))</x:f>
      </x:c>
      <x:c r="K37" s="63" t="str">
        <x:f>IF($B37="","",IF(AND(K$8&lt;=$F37,DATE(YEAR(K$8),MONTH(K$8)+1,0)&gt;=$D37),IF($G37&gt;=1,"●",IF(DATE(YEAR(K$8),MONTH(K$8)+1,0)&lt;($D37+$E37*$G37),"●","■")),""))</x:f>
      </x:c>
      <x:c r="L37" s="63" t="str">
        <x:f>IF($B37="","",IF(AND(L$8&lt;=$F37,DATE(YEAR(L$8),MONTH(L$8)+1,0)&gt;=$D37),IF($G37&gt;=1,"●",IF(DATE(YEAR(L$8),MONTH(L$8)+1,0)&lt;($D37+$E37*$G37),"●","■")),""))</x:f>
      </x:c>
      <x:c r="M37" s="63" t="str">
        <x:f>IF($B37="","",IF(AND(M$8&lt;=$F37,DATE(YEAR(M$8),MONTH(M$8)+1,0)&gt;=$D37),IF($G37&gt;=1,"●",IF(DATE(YEAR(M$8),MONTH(M$8)+1,0)&lt;($D37+$E37*$G37),"●","■")),""))</x:f>
      </x:c>
      <x:c r="N37" s="63" t="str">
        <x:f>IF($B37="","",IF(AND(N$8&lt;=$F37,DATE(YEAR(N$8),MONTH(N$8)+1,0)&gt;=$D37),IF($G37&gt;=1,"●",IF(DATE(YEAR(N$8),MONTH(N$8)+1,0)&lt;($D37+$E37*$G37),"●","■")),""))</x:f>
      </x:c>
      <x:c r="O37" s="63" t="str">
        <x:f>IF($B37="","",IF(AND(O$8&lt;=$F37,DATE(YEAR(O$8),MONTH(O$8)+1,0)&gt;=$D37),IF($G37&gt;=1,"●",IF(DATE(YEAR(O$8),MONTH(O$8)+1,0)&lt;($D37+$E37*$G37),"●","■")),""))</x:f>
      </x:c>
      <x:c r="P37" s="63" t="str">
        <x:f>IF($B37="","",IF(AND(P$8&lt;=$F37,DATE(YEAR(P$8),MONTH(P$8)+1,0)&gt;=$D37),IF($G37&gt;=1,"●",IF(DATE(YEAR(P$8),MONTH(P$8)+1,0)&lt;($D37+$E37*$G37),"●","■")),""))</x:f>
      </x:c>
      <x:c r="Q37" s="63" t="str">
        <x:f>IF($B37="","",IF(AND(Q$8&lt;=$F37,DATE(YEAR(Q$8),MONTH(Q$8)+1,0)&gt;=$D37),IF($G37&gt;=1,"●",IF(DATE(YEAR(Q$8),MONTH(Q$8)+1,0)&lt;($D37+$E37*$G37),"●","■")),""))</x:f>
      </x:c>
      <x:c r="R37" s="63" t="str">
        <x:f>IF($B37="","",IF(AND(R$8&lt;=$F37,DATE(YEAR(R$8),MONTH(R$8)+1,0)&gt;=$D37),IF($G37&gt;=1,"●",IF(DATE(YEAR(R$8),MONTH(R$8)+1,0)&lt;($D37+$E37*$G37),"●","■")),""))</x:f>
      </x:c>
      <x:c r="S37" s="63" t="str">
        <x:f>IF($B37="","",IF(AND(S$8&lt;=$F37,DATE(YEAR(S$8),MONTH(S$8)+1,0)&gt;=$D37),IF($G37&gt;=1,"●",IF(DATE(YEAR(S$8),MONTH(S$8)+1,0)&lt;($D37+$E37*$G37),"●","■")),""))</x:f>
      </x:c>
      <x:c r="T37" s="63" t="str">
        <x:f>IF($B37="","",IF(AND(T$8&lt;=$F37,DATE(YEAR(T$8),MONTH(T$8)+1,0)&gt;=$D37),IF($G37&gt;=1,"●",IF(DATE(YEAR(T$8),MONTH(T$8)+1,0)&lt;($D37+$E37*$G37),"●","■")),""))</x:f>
      </x:c>
      <x:c r="U37" s="63" t="str">
        <x:f>IF($B37="","",IF(AND(U$8&lt;=$F37,DATE(YEAR(U$8),MONTH(U$8)+1,0)&gt;=$D37),IF($G37&gt;=1,"●",IF(DATE(YEAR(U$8),MONTH(U$8)+1,0)&lt;($D37+$E37*$G37),"●","■")),""))</x:f>
      </x:c>
    </x:row>
    <x:row r="38" ht="25" customHeight="1">
      <x:c r="A38" t="n">
        <x:v>29</x:v>
      </x:c>
      <x:c r="B38" s="44"/>
      <x:c r="C38" s="44"/>
      <x:c r="D38" s="45"/>
      <x:c r="E38" s="44"/>
      <x:c r="F38" s="50" t="str">
        <x:f>IF(OR(D38="",E38=""),"",D38+E38-1)</x:f>
      </x:c>
      <x:c r="G38" s="48" t="n">
        <x:v>0</x:v>
      </x:c>
      <x:c r="H38" s="52" t="str">
        <x:f>IF(B38="","",IF(G38&gt;=1,"Finalizada",IF(AND(F38&lt;TODAY(),F38&lt;&gt;""),"Atrasada",IF(D38&gt;TODAY(),"Pendiente","En curso"))))</x:f>
      </x:c>
      <x:c r="I38" s="44"/>
      <x:c r="J38" s="63" t="str">
        <x:f>IF($B38="","",IF(AND(J$8&lt;=$F38,DATE(YEAR(J$8),MONTH(J$8)+1,0)&gt;=$D38),IF($G38&gt;=1,"●",IF(DATE(YEAR(J$8),MONTH(J$8)+1,0)&lt;($D38+$E38*$G38),"●","■")),""))</x:f>
      </x:c>
      <x:c r="K38" s="63" t="str">
        <x:f>IF($B38="","",IF(AND(K$8&lt;=$F38,DATE(YEAR(K$8),MONTH(K$8)+1,0)&gt;=$D38),IF($G38&gt;=1,"●",IF(DATE(YEAR(K$8),MONTH(K$8)+1,0)&lt;($D38+$E38*$G38),"●","■")),""))</x:f>
      </x:c>
      <x:c r="L38" s="63" t="str">
        <x:f>IF($B38="","",IF(AND(L$8&lt;=$F38,DATE(YEAR(L$8),MONTH(L$8)+1,0)&gt;=$D38),IF($G38&gt;=1,"●",IF(DATE(YEAR(L$8),MONTH(L$8)+1,0)&lt;($D38+$E38*$G38),"●","■")),""))</x:f>
      </x:c>
      <x:c r="M38" s="63" t="str">
        <x:f>IF($B38="","",IF(AND(M$8&lt;=$F38,DATE(YEAR(M$8),MONTH(M$8)+1,0)&gt;=$D38),IF($G38&gt;=1,"●",IF(DATE(YEAR(M$8),MONTH(M$8)+1,0)&lt;($D38+$E38*$G38),"●","■")),""))</x:f>
      </x:c>
      <x:c r="N38" s="63" t="str">
        <x:f>IF($B38="","",IF(AND(N$8&lt;=$F38,DATE(YEAR(N$8),MONTH(N$8)+1,0)&gt;=$D38),IF($G38&gt;=1,"●",IF(DATE(YEAR(N$8),MONTH(N$8)+1,0)&lt;($D38+$E38*$G38),"●","■")),""))</x:f>
      </x:c>
      <x:c r="O38" s="63" t="str">
        <x:f>IF($B38="","",IF(AND(O$8&lt;=$F38,DATE(YEAR(O$8),MONTH(O$8)+1,0)&gt;=$D38),IF($G38&gt;=1,"●",IF(DATE(YEAR(O$8),MONTH(O$8)+1,0)&lt;($D38+$E38*$G38),"●","■")),""))</x:f>
      </x:c>
      <x:c r="P38" s="63" t="str">
        <x:f>IF($B38="","",IF(AND(P$8&lt;=$F38,DATE(YEAR(P$8),MONTH(P$8)+1,0)&gt;=$D38),IF($G38&gt;=1,"●",IF(DATE(YEAR(P$8),MONTH(P$8)+1,0)&lt;($D38+$E38*$G38),"●","■")),""))</x:f>
      </x:c>
      <x:c r="Q38" s="63" t="str">
        <x:f>IF($B38="","",IF(AND(Q$8&lt;=$F38,DATE(YEAR(Q$8),MONTH(Q$8)+1,0)&gt;=$D38),IF($G38&gt;=1,"●",IF(DATE(YEAR(Q$8),MONTH(Q$8)+1,0)&lt;($D38+$E38*$G38),"●","■")),""))</x:f>
      </x:c>
      <x:c r="R38" s="63" t="str">
        <x:f>IF($B38="","",IF(AND(R$8&lt;=$F38,DATE(YEAR(R$8),MONTH(R$8)+1,0)&gt;=$D38),IF($G38&gt;=1,"●",IF(DATE(YEAR(R$8),MONTH(R$8)+1,0)&lt;($D38+$E38*$G38),"●","■")),""))</x:f>
      </x:c>
      <x:c r="S38" s="63" t="str">
        <x:f>IF($B38="","",IF(AND(S$8&lt;=$F38,DATE(YEAR(S$8),MONTH(S$8)+1,0)&gt;=$D38),IF($G38&gt;=1,"●",IF(DATE(YEAR(S$8),MONTH(S$8)+1,0)&lt;($D38+$E38*$G38),"●","■")),""))</x:f>
      </x:c>
      <x:c r="T38" s="63" t="str">
        <x:f>IF($B38="","",IF(AND(T$8&lt;=$F38,DATE(YEAR(T$8),MONTH(T$8)+1,0)&gt;=$D38),IF($G38&gt;=1,"●",IF(DATE(YEAR(T$8),MONTH(T$8)+1,0)&lt;($D38+$E38*$G38),"●","■")),""))</x:f>
      </x:c>
      <x:c r="U38" s="63" t="str">
        <x:f>IF($B38="","",IF(AND(U$8&lt;=$F38,DATE(YEAR(U$8),MONTH(U$8)+1,0)&gt;=$D38),IF($G38&gt;=1,"●",IF(DATE(YEAR(U$8),MONTH(U$8)+1,0)&lt;($D38+$E38*$G38),"●","■")),""))</x:f>
      </x:c>
    </x:row>
    <x:row r="39" ht="25" customHeight="1">
      <x:c r="A39" t="n">
        <x:v>30</x:v>
      </x:c>
      <x:c r="B39" s="44"/>
      <x:c r="C39" s="44"/>
      <x:c r="D39" s="45"/>
      <x:c r="E39" s="44"/>
      <x:c r="F39" s="50" t="str">
        <x:f>IF(OR(D39="",E39=""),"",D39+E39-1)</x:f>
      </x:c>
      <x:c r="G39" s="48" t="n">
        <x:v>0</x:v>
      </x:c>
      <x:c r="H39" s="52" t="str">
        <x:f>IF(B39="","",IF(G39&gt;=1,"Finalizada",IF(AND(F39&lt;TODAY(),F39&lt;&gt;""),"Atrasada",IF(D39&gt;TODAY(),"Pendiente","En curso"))))</x:f>
      </x:c>
      <x:c r="I39" s="44"/>
      <x:c r="J39" s="63" t="str">
        <x:f>IF($B39="","",IF(AND(J$8&lt;=$F39,DATE(YEAR(J$8),MONTH(J$8)+1,0)&gt;=$D39),IF($G39&gt;=1,"●",IF(DATE(YEAR(J$8),MONTH(J$8)+1,0)&lt;($D39+$E39*$G39),"●","■")),""))</x:f>
      </x:c>
      <x:c r="K39" s="63" t="str">
        <x:f>IF($B39="","",IF(AND(K$8&lt;=$F39,DATE(YEAR(K$8),MONTH(K$8)+1,0)&gt;=$D39),IF($G39&gt;=1,"●",IF(DATE(YEAR(K$8),MONTH(K$8)+1,0)&lt;($D39+$E39*$G39),"●","■")),""))</x:f>
      </x:c>
      <x:c r="L39" s="63" t="str">
        <x:f>IF($B39="","",IF(AND(L$8&lt;=$F39,DATE(YEAR(L$8),MONTH(L$8)+1,0)&gt;=$D39),IF($G39&gt;=1,"●",IF(DATE(YEAR(L$8),MONTH(L$8)+1,0)&lt;($D39+$E39*$G39),"●","■")),""))</x:f>
      </x:c>
      <x:c r="M39" s="63" t="str">
        <x:f>IF($B39="","",IF(AND(M$8&lt;=$F39,DATE(YEAR(M$8),MONTH(M$8)+1,0)&gt;=$D39),IF($G39&gt;=1,"●",IF(DATE(YEAR(M$8),MONTH(M$8)+1,0)&lt;($D39+$E39*$G39),"●","■")),""))</x:f>
      </x:c>
      <x:c r="N39" s="63" t="str">
        <x:f>IF($B39="","",IF(AND(N$8&lt;=$F39,DATE(YEAR(N$8),MONTH(N$8)+1,0)&gt;=$D39),IF($G39&gt;=1,"●",IF(DATE(YEAR(N$8),MONTH(N$8)+1,0)&lt;($D39+$E39*$G39),"●","■")),""))</x:f>
      </x:c>
      <x:c r="O39" s="63" t="str">
        <x:f>IF($B39="","",IF(AND(O$8&lt;=$F39,DATE(YEAR(O$8),MONTH(O$8)+1,0)&gt;=$D39),IF($G39&gt;=1,"●",IF(DATE(YEAR(O$8),MONTH(O$8)+1,0)&lt;($D39+$E39*$G39),"●","■")),""))</x:f>
      </x:c>
      <x:c r="P39" s="63" t="str">
        <x:f>IF($B39="","",IF(AND(P$8&lt;=$F39,DATE(YEAR(P$8),MONTH(P$8)+1,0)&gt;=$D39),IF($G39&gt;=1,"●",IF(DATE(YEAR(P$8),MONTH(P$8)+1,0)&lt;($D39+$E39*$G39),"●","■")),""))</x:f>
      </x:c>
      <x:c r="Q39" s="63" t="str">
        <x:f>IF($B39="","",IF(AND(Q$8&lt;=$F39,DATE(YEAR(Q$8),MONTH(Q$8)+1,0)&gt;=$D39),IF($G39&gt;=1,"●",IF(DATE(YEAR(Q$8),MONTH(Q$8)+1,0)&lt;($D39+$E39*$G39),"●","■")),""))</x:f>
      </x:c>
      <x:c r="R39" s="63" t="str">
        <x:f>IF($B39="","",IF(AND(R$8&lt;=$F39,DATE(YEAR(R$8),MONTH(R$8)+1,0)&gt;=$D39),IF($G39&gt;=1,"●",IF(DATE(YEAR(R$8),MONTH(R$8)+1,0)&lt;($D39+$E39*$G39),"●","■")),""))</x:f>
      </x:c>
      <x:c r="S39" s="63" t="str">
        <x:f>IF($B39="","",IF(AND(S$8&lt;=$F39,DATE(YEAR(S$8),MONTH(S$8)+1,0)&gt;=$D39),IF($G39&gt;=1,"●",IF(DATE(YEAR(S$8),MONTH(S$8)+1,0)&lt;($D39+$E39*$G39),"●","■")),""))</x:f>
      </x:c>
      <x:c r="T39" s="63" t="str">
        <x:f>IF($B39="","",IF(AND(T$8&lt;=$F39,DATE(YEAR(T$8),MONTH(T$8)+1,0)&gt;=$D39),IF($G39&gt;=1,"●",IF(DATE(YEAR(T$8),MONTH(T$8)+1,0)&lt;($D39+$E39*$G39),"●","■")),""))</x:f>
      </x:c>
      <x:c r="U39" s="63" t="str">
        <x:f>IF($B39="","",IF(AND(U$8&lt;=$F39,DATE(YEAR(U$8),MONTH(U$8)+1,0)&gt;=$D39),IF($G39&gt;=1,"●",IF(DATE(YEAR(U$8),MONTH(U$8)+1,0)&lt;($D39+$E39*$G39),"●","■")),""))</x:f>
      </x:c>
    </x:row>
  </x:sheetData>
  <x:mergeCells>
    <x:mergeCell ref="A1:P2"/>
    <x:mergeCell ref="A3:P3"/>
    <x:mergeCell ref="A8:I8"/>
  </x:mergeCells>
  <x:conditionalFormatting sqref="J10:U39">
    <x:cfRule type="expression" dxfId="0" priority="1">
      <x:formula>J10="■"</x:formula>
    </x:cfRule>
    <x:cfRule type="expression" dxfId="1" priority="2">
      <x:formula>J10="●"</x:formula>
    </x:cfRule>
  </x:conditionalFormatting>
  <x:conditionalFormatting sqref="H10:H39">
    <x:cfRule type="expression" dxfId="2" priority="3">
      <x:formula>$H10="Atrasada"</x:formula>
    </x:cfRule>
    <x:cfRule type="expression" dxfId="3" priority="4">
      <x:formula>$H10="Finalizada"</x:formula>
    </x:cfRule>
  </x:conditionalFormatting>
  <x:dataValidations count="2">
    <x:dataValidation type="list" sqref="I10:I39">
      <x:formula1>"Alta,Media,Baja"</x:formula1>
    </x:dataValidation>
    <x:dataValidation type="decimal" operator="between" sqref="G10:G39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4" hidden="0" customWidth="1"/>
    <x:col min="3" max="3" width="45" hidden="0" customWidth="1"/>
    <x:col min="4" max="4" width="29" hidden="0" customWidth="1"/>
    <x:col min="5" max="5" width="14" hidden="0" customWidth="1"/>
    <x:col min="6" max="6" width="14" hidden="0" customWidth="1"/>
  </x:cols>
  <x:sheetData>
    <x:row r="1" ht="27" customHeight="1">
      <x:c r="A1" s="68" t="str">
        <x:v>PANEL DE CONTROL  |  PROYECTO</x:v>
      </x:c>
      <x:c r="B1" s="68"/>
      <x:c r="C1" s="68"/>
      <x:c r="D1" s="68"/>
      <x:c r="E1" s="68"/>
      <x:c r="F1" s="68"/>
      <x:c r="G1" s="68"/>
      <x:c r="H1" s="68"/>
    </x:row>
    <x:row r="2" ht="27" customHeight="1">
      <x:c r="A2" s="68"/>
      <x:c r="B2" s="68"/>
      <x:c r="C2" s="68"/>
      <x:c r="D2" s="68"/>
      <x:c r="E2" s="68"/>
      <x:c r="F2" s="68"/>
      <x:c r="G2" s="68"/>
      <x:c r="H2" s="68"/>
    </x:row>
    <x:row r="4" ht="29" customHeight="1">
      <x:c r="A4" s="73" t="str">
        <x:v>INDICADOR</x:v>
      </x:c>
      <x:c r="B4" s="73" t="str">
        <x:v>VALOR</x:v>
      </x:c>
      <x:c r="C4" s="73" t="str">
        <x:v>INTERPRETACIÓN</x:v>
      </x:c>
      <x:c r="D4" s="73" t="str">
        <x:v>ORIGEN</x:v>
      </x:c>
    </x:row>
    <x:row r="5" ht="28" customHeight="1">
      <x:c r="A5" t="str">
        <x:v>Tareas registradas</x:v>
      </x:c>
      <x:c r="B5" s="78" t="n">
        <x:f>'Gantt mensual'!E5</x:f>
        <x:v>12</x:v>
      </x:c>
      <x:c r="C5" t="str">
        <x:v>Tareas con nombre registrado</x:v>
      </x:c>
      <x:c r="D5" t="str">
        <x:v>'Gantt mensual'!B10:B39</x:v>
      </x:c>
    </x:row>
    <x:row r="6" ht="28" customHeight="1">
      <x:c r="A6" t="str">
        <x:v>Avance promedio</x:v>
      </x:c>
      <x:c r="B6" s="79" t="n">
        <x:f>'Gantt mensual'!H5</x:f>
        <x:v>0.29583333333333334</x:v>
      </x:c>
      <x:c r="C6" t="str">
        <x:v>Promedio simple de avance por tarea</x:v>
      </x:c>
      <x:c r="D6" t="str">
        <x:v>'Gantt mensual'!G10:G39</x:v>
      </x:c>
    </x:row>
    <x:row r="7" ht="28" customHeight="1">
      <x:c r="A7" t="str">
        <x:v>Atrasadas</x:v>
      </x:c>
      <x:c r="B7" s="78" t="n">
        <x:f>'Gantt mensual'!K5</x:f>
        <x:v>0</x:v>
      </x:c>
      <x:c r="C7" t="str">
        <x:v>Fecha final vencida y avance menor al 100 %</x:v>
      </x:c>
      <x:c r="D7" t="str">
        <x:v>'Gantt mensual'!H10:H39</x:v>
      </x:c>
    </x:row>
    <x:row r="8" ht="28" customHeight="1">
      <x:c r="A8" t="str">
        <x:v>Finalizadas</x:v>
      </x:c>
      <x:c r="B8" s="78" t="n">
        <x:f>COUNTIF('Gantt mensual'!H10:H39,"Finalizada")</x:f>
        <x:v>2</x:v>
      </x:c>
      <x:c r="C8" t="str">
        <x:v>Tareas completadas</x:v>
      </x:c>
      <x:c r="D8" t="str">
        <x:v>'Gantt mensual'!H10:H39</x:v>
      </x:c>
    </x:row>
    <x:row r="9" ht="28" customHeight="1">
      <x:c r="A9" t="str">
        <x:v>En curso</x:v>
      </x:c>
      <x:c r="B9" s="78" t="n">
        <x:f>COUNTIF('Gantt mensual'!H10:H39,"En curso")</x:f>
        <x:v>0</x:v>
      </x:c>
      <x:c r="C9" t="str">
        <x:v>Tareas ya iniciadas y sin terminar</x:v>
      </x:c>
      <x:c r="D9" t="str">
        <x:v>'Gantt mensual'!H10:H39</x:v>
      </x:c>
    </x:row>
    <x:row r="10" ht="28" customHeight="1">
      <x:c r="A10" t="str">
        <x:v>Pendientes</x:v>
      </x:c>
      <x:c r="B10" s="78" t="n">
        <x:f>COUNTIF('Gantt mensual'!H10:H39,"Pendiente")</x:f>
        <x:v>10</x:v>
      </x:c>
      <x:c r="C10" t="str">
        <x:v>Tareas aún sin comenzar</x:v>
      </x:c>
      <x:c r="D10" t="str">
        <x:v>'Gantt mensual'!H10:H39</x:v>
      </x:c>
    </x:row>
    <x:row r="11" ht="28" customHeight="1">
      <x:c r="A11" t="str">
        <x:v>Alta prioridad</x:v>
      </x:c>
      <x:c r="B11" s="78" t="n">
        <x:f>COUNTIF('Gantt mensual'!I10:I39,"Alta")</x:f>
        <x:v>8</x:v>
      </x:c>
      <x:c r="C11" t="str">
        <x:v>Tareas marcadas como altas</x:v>
      </x:c>
      <x:c r="D11" t="str">
        <x:v>'Gantt mensual'!I10:I39</x:v>
      </x:c>
    </x:row>
    <x:row r="14">
      <x:c r="A14" s="84" t="str">
        <x:v>RESUMEN DEL AVANCE</x:v>
      </x:c>
    </x:row>
    <x:row r="16">
      <x:c r="A16" s="73" t="str">
        <x:v>Tarea</x:v>
      </x:c>
      <x:c r="B16" s="73" t="str">
        <x:v>Avance</x:v>
      </x:c>
    </x:row>
    <x:row r="17">
      <x:c r="A17" t="str">
        <x:v>Definir alcance</x:v>
      </x:c>
      <x:c r="B17" s="16" t="n">
        <x:f>'Gantt mensual'!G10</x:f>
        <x:v>1</x:v>
      </x:c>
    </x:row>
    <x:row r="18">
      <x:c r="A18" t="str">
        <x:v>Reunión de inicio</x:v>
      </x:c>
      <x:c r="B18" s="16" t="n">
        <x:f>'Gantt mensual'!G11</x:f>
        <x:v>1</x:v>
      </x:c>
    </x:row>
    <x:row r="19">
      <x:c r="A19" t="str">
        <x:v>Levantamiento de requisitos</x:v>
      </x:c>
      <x:c r="B19" s="16" t="n">
        <x:f>'Gantt mensual'!G12</x:f>
        <x:v>0.75</x:v>
      </x:c>
    </x:row>
    <x:row r="20">
      <x:c r="A20" t="str">
        <x:v>Arquitectura del proyecto</x:v>
      </x:c>
      <x:c r="B20" s="16" t="n">
        <x:f>'Gantt mensual'!G13</x:f>
        <x:v>0.5</x:v>
      </x:c>
    </x:row>
    <x:row r="21">
      <x:c r="A21" t="str">
        <x:v>Diseño UX y prototipos</x:v>
      </x:c>
      <x:c r="B21" s="16" t="n">
        <x:f>'Gantt mensual'!G14</x:f>
        <x:v>0.3</x:v>
      </x:c>
    </x:row>
    <x:row r="22">
      <x:c r="A22" t="str">
        <x:v>Aprobación del diseño</x:v>
      </x:c>
      <x:c r="B22" s="16" t="n">
        <x:f>'Gantt mensual'!G15</x:f>
        <x:v>0</x:v>
      </x:c>
    </x:row>
    <x:row r="23">
      <x:c r="A23" t="str">
        <x:v>Desarrollo fase 1</x:v>
      </x:c>
      <x:c r="B23" s="16" t="n">
        <x:f>'Gantt mensual'!G16</x:f>
        <x:v>0</x:v>
      </x:c>
    </x:row>
    <x:row r="24">
      <x:c r="A24" t="str">
        <x:v>Desarrollo fase 2</x:v>
      </x:c>
      <x:c r="B24" s="16" t="n">
        <x:f>'Gantt mensual'!G17</x:f>
        <x:v>0</x:v>
      </x:c>
    </x:row>
    <x:row r="25">
      <x:c r="A25" t="str">
        <x:v>Pruebas funcionales</x:v>
      </x:c>
      <x:c r="B25" s="16" t="n">
        <x:f>'Gantt mensual'!G18</x:f>
        <x:v>0</x:v>
      </x:c>
    </x:row>
    <x:row r="26">
      <x:c r="A26" t="str">
        <x:v>Revisión con cliente</x:v>
      </x:c>
      <x:c r="B26" s="16" t="n">
        <x:f>'Gantt mensual'!G19</x:f>
        <x:v>0</x:v>
      </x:c>
    </x:row>
    <x:row r="27">
      <x:c r="A27" t="str">
        <x:v>Ajustes finales</x:v>
      </x:c>
      <x:c r="B27" s="16" t="n">
        <x:f>'Gantt mensual'!G20</x:f>
        <x:v>0</x:v>
      </x:c>
    </x:row>
    <x:row r="28">
      <x:c r="A28" t="str">
        <x:v>Entrega y lanzamiento</x:v>
      </x:c>
      <x:c r="B28" s="16" t="n">
        <x:f>'Gantt mensual'!G21</x:f>
        <x:v>0</x:v>
      </x:c>
    </x:row>
    <x:row r="32">
      <x:c r="A32" s="88" t="str">
        <x:v>Los indicadores se actualizan al modificar fechas, duración y porcentaje de avance en la pestaña Gantt.</x:v>
      </x:c>
      <x:c r="B32" s="88"/>
      <x:c r="C32" s="88"/>
      <x:c r="D32" s="88"/>
      <x:c r="E32" s="88"/>
      <x:c r="F32" s="88"/>
      <x:c r="G32" s="88"/>
      <x:c r="H32" s="88"/>
    </x:row>
    <x:row r="33">
      <x:c r="A33" s="88"/>
      <x:c r="B33" s="88"/>
      <x:c r="C33" s="88"/>
      <x:c r="D33" s="88"/>
      <x:c r="E33" s="88"/>
      <x:c r="F33" s="88"/>
      <x:c r="G33" s="88"/>
      <x:c r="H33" s="88"/>
    </x:row>
  </x:sheetData>
  <x:mergeCells>
    <x:mergeCell ref="A1:H2"/>
    <x:mergeCell ref="A32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85" hidden="0" customWidth="1"/>
  </x:cols>
  <x:sheetData>
    <x:row r="1" ht="29" customHeight="1">
      <x:c r="A1" s="93" t="str">
        <x:v>GUÍA RÁPIDA · GANTT EN EXCEL</x:v>
      </x:c>
      <x:c r="B1" s="93"/>
      <x:c r="C1" s="93"/>
      <x:c r="D1" s="93"/>
      <x:c r="E1" s="93"/>
      <x:c r="F1" s="93"/>
    </x:row>
    <x:row r="2" ht="29" customHeight="1">
      <x:c r="A2" s="93"/>
      <x:c r="B2" s="93"/>
      <x:c r="C2" s="93"/>
      <x:c r="D2" s="93"/>
      <x:c r="E2" s="93"/>
      <x:c r="F2" s="93"/>
    </x:row>
    <x:row r="4">
      <x:c r="A4" s="73" t="str">
        <x:v>PASO</x:v>
      </x:c>
      <x:c r="B4" s="73" t="str">
        <x:v>TEMA</x:v>
      </x:c>
      <x:c r="C4" s="73" t="str">
        <x:v>INSTRUCCIONES</x:v>
      </x:c>
    </x:row>
    <x:row r="5" ht="44" customHeight="1">
      <x:c r="A5" s="97" t="str">
        <x:v>1</x:v>
      </x:c>
      <x:c r="B5" s="97" t="str">
        <x:v>Fecha de comienzo</x:v>
      </x:c>
      <x:c r="C5" s="97" t="str">
        <x:v>Modifica B5 en la hoja Gantt; los encabezados del cronograma se recalculan.</x:v>
      </x:c>
    </x:row>
    <x:row r="6" ht="44" customHeight="1">
      <x:c r="A6" s="97" t="str">
        <x:v>2</x:v>
      </x:c>
      <x:c r="B6" s="97" t="str">
        <x:v>Actividades</x:v>
      </x:c>
      <x:c r="C6" s="97" t="str">
        <x:v>Rellena las filas de la tabla con tarea, responsable, inicio y duración en días.</x:v>
      </x:c>
    </x:row>
    <x:row r="7" ht="44" customHeight="1">
      <x:c r="A7" s="97" t="str">
        <x:v>3</x:v>
      </x:c>
      <x:c r="B7" s="97" t="str">
        <x:v>Progreso</x:v>
      </x:c>
      <x:c r="C7" s="97" t="str">
        <x:v>Escribe un porcentaje entre 0% y 100% en AVANCE. Verde = tramo completado; azul = planificado.</x:v>
      </x:c>
    </x:row>
    <x:row r="8" ht="44" customHeight="1">
      <x:c r="A8" s="97" t="str">
        <x:v>4</x:v>
      </x:c>
      <x:c r="B8" s="97" t="str">
        <x:v>Fin y estado</x:v>
      </x:c>
      <x:c r="C8" s="97" t="str">
        <x:v>Las columnas FIN y ESTADO son automáticas. No sobrescribas sus fórmulas.</x:v>
      </x:c>
    </x:row>
    <x:row r="9" ht="44" customHeight="1">
      <x:c r="A9" s="97" t="str">
        <x:v>5</x:v>
      </x:c>
      <x:c r="B9" s="97" t="str">
        <x:v>Prioridad</x:v>
      </x:c>
      <x:c r="C9" s="97" t="str">
        <x:v>Utiliza Alta, Media o Baja en la columna PRIORIDAD.</x:v>
      </x:c>
    </x:row>
    <x:row r="10" ht="44" customHeight="1">
      <x:c r="A10" s="97" t="str">
        <x:v>6</x:v>
      </x:c>
      <x:c r="B10" s="97" t="str">
        <x:v>Más tareas</x:v>
      </x:c>
      <x:c r="C10" s="97" t="str">
        <x:v>Hay 30 filas preparadas. Puedes borrar los nombres ficticios y usar las filas libres.</x:v>
      </x:c>
    </x:row>
    <x:row r="11" ht="44" customHeight="1">
      <x:c r="A11" s="97" t="str">
        <x:v>7</x:v>
      </x:c>
      <x:c r="B11" s="97" t="str">
        <x:v>Planificación</x:v>
      </x:c>
      <x:c r="C11" s="97" t="str">
        <x:v>El archivo no calcula dependencias ni redistribuye fechas automáticamente; los cambios de fechas se hacen en la tabla.</x:v>
      </x:c>
    </x:row>
    <x:row r="12" ht="44" customHeight="1">
      <x:c r="A12" s="97" t="str">
        <x:v>8</x:v>
      </x:c>
      <x:c r="B12" s="97" t="str">
        <x:v>Excel</x:v>
      </x:c>
      <x:c r="C12" s="97" t="str">
        <x:v>Compatible con hojas XLSX modernas; en otras aplicaciones revisa el formato y las reglas condicionales.</x:v>
      </x:c>
    </x:row>
    <x:row r="13" ht="44" customHeight="1">
      <x:c r="A13" s="97" t="str">
        <x:v>9</x:v>
      </x:c>
      <x:c r="B13" s="97" t="str">
        <x:v>Impresión</x:v>
      </x:c>
      <x:c r="C13" s="97" t="str">
        <x:v>Imprime el rango deseado en orientación horizontal; ajusta a varias hojas cuando sea necesario.</x:v>
      </x:c>
    </x:row>
    <x:row r="16">
      <x:c r="A16" t="str">
        <x:v>LEYENDA</x:v>
      </x:c>
      <x:c r="B16" s="101" t="str">
        <x:v>● Completado</x:v>
      </x:c>
      <x:c r="C16" s="105" t="str">
        <x:v>■ Planificado</x:v>
      </x:c>
    </x:row>
    <x:row r="18">
      <x:c r="A18" s="109" t="str">
        <x:v>Los datos son un ejemplo ficticio y pueden reemplazarse. No hay macros ni conexiones externas.</x:v>
      </x:c>
      <x:c r="B18" s="109"/>
      <x:c r="C18" s="109"/>
    </x:row>
  </x:sheetData>
  <x:mergeCells>
    <x:mergeCell ref="A1:F2"/>
    <x:mergeCell ref="A18:C18"/>
  </x:mergeCells>
  <x:pageMargins left="0.7" right="0.7" top="0.75" bottom="0.75" header="0.3" footer="0.3"/>
</x:worksheet>
</file>