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36af9fa92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os" sheetId="1" r:id="R9e7c6a5a8f254b91"/>
    <x:sheet xmlns:r="http://schemas.openxmlformats.org/officeDocument/2006/relationships" name="Estado" sheetId="2" r:id="R86d569f7108540de"/>
    <x:sheet xmlns:r="http://schemas.openxmlformats.org/officeDocument/2006/relationships" name="Indicadores" sheetId="3" r:id="R1f7a824069084290"/>
    <x:sheet xmlns:r="http://schemas.openxmlformats.org/officeDocument/2006/relationships" name="Guía" sheetId="4" r:id="Rab67bdc279e64b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(#,##0.00);&quot;-&quot;"/>
    <x:numFmt numFmtId="201" formatCode="0.0%;[Red](0.0%);&quot;-&quot;"/>
  </x:numFmts>
  <x:fonts count="17">
    <x:font>
      <x:sz val="11"/>
      <x:name val="Carlito"/>
    </x:font>
    <x:font>
      <x:b/>
      <x:sz val="19"/>
      <x:color rgb="FFFFFFFF"/>
      <x:name val="Carlito"/>
    </x:font>
    <x:font>
      <x:sz val="10"/>
      <x:color rgb="FF4F6876"/>
      <x:name val="Carlito"/>
    </x:font>
    <x:font>
      <x:b/>
      <x:sz val="11"/>
      <x:color rgb="FFFFFFFF"/>
      <x:name val="Carlito"/>
    </x:font>
    <x:font>
      <x:sz val="10"/>
      <x:color rgb="FF37566C"/>
      <x:name val="Carlito"/>
    </x:font>
    <x:font>
      <x:sz val="11"/>
      <x:color rgb="FF0000FF"/>
      <x:name val="Carlito"/>
    </x:font>
    <x:font>
      <x:b/>
      <x:sz val="11"/>
      <x:color rgb="FF0D4162"/>
      <x:name val="Carlito"/>
    </x:font>
    <x:font>
      <x:b/>
      <x:sz val="11"/>
      <x:color rgb="FF0000FF"/>
      <x:name val="Carlito"/>
    </x:font>
    <x:font>
      <x:sz val="10"/>
      <x:color rgb="FF4B687A"/>
      <x:name val="Carlito"/>
    </x:font>
    <x:font>
      <x:b/>
      <x:sz val="11"/>
      <x:color rgb="FF008000"/>
      <x:name val="Carlito"/>
    </x:font>
    <x:font>
      <x:b/>
      <x:sz val="11"/>
      <x:color rgb="FF12374B"/>
      <x:name val="Carlito"/>
    </x:font>
    <x:font>
      <x:b/>
      <x:sz val="11"/>
      <x:color rgb="FF194E65"/>
      <x:name val="Carlito"/>
    </x:font>
    <x:font>
      <x:b/>
      <x:sz val="10"/>
      <x:color rgb="FF194E65"/>
      <x:name val="Carlito"/>
    </x:font>
    <x:font>
      <x:b/>
      <x:sz val="20"/>
      <x:color rgb="FF194E65"/>
      <x:name val="Carlito"/>
    </x:font>
    <x:font>
      <x:b/>
      <x:sz val="18"/>
      <x:color rgb="FF194E65"/>
      <x:name val="Carlito"/>
    </x:font>
    <x:font>
      <x:sz val="11"/>
      <x:color rgb="FF008000"/>
      <x:name val="Carlito"/>
    </x:font>
    <x:font>
      <x:sz val="10"/>
      <x:color rgb="FF3D5667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194E65"/>
      </x:patternFill>
    </x:fill>
    <x:fill>
      <x:patternFill patternType="solid">
        <x:fgColor rgb="FFF1F7FB"/>
      </x:patternFill>
    </x:fill>
    <x:fill>
      <x:patternFill patternType="solid">
        <x:fgColor rgb="FFF2F8FD"/>
      </x:patternFill>
    </x:fill>
    <x:fill>
      <x:patternFill patternType="solid">
        <x:fgColor rgb="FFE8F2F8"/>
      </x:patternFill>
    </x:fill>
    <x:fill>
      <x:patternFill patternType="solid">
        <x:fgColor rgb="FFFFF1C2"/>
      </x:patternFill>
    </x:fill>
    <x:fill>
      <x:patternFill patternType="solid">
        <x:fgColor rgb="FFEEF5FA"/>
      </x:patternFill>
    </x:fill>
    <x:fill>
      <x:patternFill patternType="solid">
        <x:fgColor rgb="FFDDF0F0"/>
      </x:patternFill>
    </x:fill>
    <x:fill>
      <x:patternFill patternType="solid">
        <x:fgColor rgb="FFF0F6FA"/>
      </x:patternFill>
    </x:fill>
    <x:fill>
      <x:patternFill patternType="solid">
        <x:fgColor rgb="FFEAF2F7"/>
      </x:patternFill>
    </x:fill>
    <x:fill>
      <x:patternFill patternType="solid">
        <x:fgColor rgb="FFF6FAFC"/>
      </x:patternFill>
    </x:fill>
    <x:fill>
      <x:patternFill patternType="solid">
        <x:fgColor rgb="FFEAF3F8"/>
      </x:patternFill>
    </x:fill>
  </x:fills>
  <x:borders count="2">
    <x:border/>
    <x:border/>
  </x:borders>
  <x:cellStyleXfs count="1">
    <x:xf numFmtId="0" fontId="0" fillId="0" borderId="0"/>
  </x:cellStyleXfs>
  <x:cellXfs count="8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200" fontId="5" fillId="4" borderId="0" xfId="0" applyNumberFormat="1" applyFont="1" applyFill="1" applyBorder="1"/>
    <x:xf numFmtId="200" fontId="0" fillId="0" borderId="0" xfId="0" applyNumberFormat="1" applyFont="1" applyFill="1" applyBorder="1"/>
    <x:xf numFmtId="200" fontId="5" fillId="4" borderId="1" xfId="0" applyNumberFormat="1" applyFont="1" applyFill="1" applyBorder="1"/>
    <x:xf numFmtId="200" fontId="0" fillId="0" borderId="1" xfId="0" applyNumberFormat="1" applyFont="1" applyFill="1" applyBorder="1"/>
    <x:xf numFmtId="200" fontId="0" fillId="5" borderId="0" xfId="0" applyNumberFormat="1" applyFont="1" applyFill="1" applyBorder="1"/>
    <x:xf numFmtId="200" fontId="6" fillId="5" borderId="0" xfId="0" applyNumberFormat="1" applyFont="1" applyFill="1" applyBorder="1"/>
    <x:xf numFmtId="200" fontId="0" fillId="5" borderId="1" xfId="0" applyNumberFormat="1" applyFont="1" applyFill="1" applyBorder="1"/>
    <x:xf numFmtId="200" fontId="6" fillId="5" borderId="1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8" borderId="0" xfId="0" applyNumberFormat="1" applyFont="1" applyFill="1" applyBorder="1"/>
    <x:xf numFmtId="200" fontId="0" fillId="8" borderId="0" xfId="0" applyNumberFormat="1" applyFont="1" applyFill="1" applyBorder="1"/>
    <x:xf numFmtId="0" fontId="10" fillId="8" borderId="0" xfId="0" applyNumberFormat="1" applyFont="1" applyFill="1" applyBorder="1"/>
    <x:xf numFmtId="200" fontId="10" fillId="8" borderId="0" xfId="0" applyNumberFormat="1" applyFont="1" applyFill="1" applyBorder="1"/>
    <x:xf numFmtId="0" fontId="0" fillId="8" borderId="1" xfId="0" applyNumberFormat="1" applyFont="1" applyFill="1" applyBorder="1"/>
    <x:xf numFmtId="200" fontId="0" fillId="8" borderId="1" xfId="0" applyNumberFormat="1" applyFont="1" applyFill="1" applyBorder="1"/>
    <x:xf numFmtId="0" fontId="10" fillId="8" borderId="1" xfId="0" applyNumberFormat="1" applyFont="1" applyFill="1" applyBorder="1"/>
    <x:xf numFmtId="200" fontId="10" fillId="8" borderId="1" xfId="0" applyNumberFormat="1" applyFont="1" applyFill="1" applyBorder="1"/>
    <x:xf numFmtId="200" fontId="0" fillId="2" borderId="0" xfId="0" applyNumberFormat="1" applyFont="1" applyFill="1" applyBorder="1"/>
    <x:xf numFmtId="200" fontId="3" fillId="2" borderId="0" xfId="0" applyNumberFormat="1" applyFont="1" applyFill="1" applyBorder="1"/>
    <x:xf numFmtId="200" fontId="0" fillId="2" borderId="1" xfId="0" applyNumberFormat="1" applyFont="1" applyFill="1" applyBorder="1"/>
    <x:xf numFmtId="200" fontId="3" fillId="2" borderId="1" xfId="0" applyNumberFormat="1" applyFont="1" applyFill="1" applyBorder="1"/>
    <x:xf numFmtId="0" fontId="0" fillId="9" borderId="0" xfId="0" applyNumberFormat="1" applyFont="1" applyFill="1" applyBorder="1"/>
    <x:xf numFmtId="201" fontId="0" fillId="9" borderId="0" xfId="0" applyNumberFormat="1" applyFont="1" applyFill="1" applyBorder="1"/>
    <x:xf numFmtId="0" fontId="11" fillId="9" borderId="0" xfId="0" applyNumberFormat="1" applyFont="1" applyFill="1" applyBorder="1"/>
    <x:xf numFmtId="201" fontId="11" fillId="9" borderId="0" xfId="0" applyNumberFormat="1" applyFont="1" applyFill="1" applyBorder="1"/>
    <x:xf numFmtId="0" fontId="0" fillId="9" borderId="1" xfId="0" applyNumberFormat="1" applyFont="1" applyFill="1" applyBorder="1"/>
    <x:xf numFmtId="201" fontId="0" fillId="9" borderId="1" xfId="0" applyNumberFormat="1" applyFont="1" applyFill="1" applyBorder="1"/>
    <x:xf numFmtId="0" fontId="11" fillId="9" borderId="1" xfId="0" applyNumberFormat="1" applyFont="1" applyFill="1" applyBorder="1"/>
    <x:xf numFmtId="201" fontId="11" fillId="9" borderId="1" xfId="0" applyNumberFormat="1" applyFont="1" applyFill="1" applyBorder="1"/>
    <x:xf numFmtId="0" fontId="0" fillId="10" borderId="0" xfId="0" applyNumberFormat="1" applyFont="1" applyFill="1" applyBorder="1"/>
    <x:xf numFmtId="0" fontId="12" fillId="10" borderId="0" xfId="0" applyNumberFormat="1" applyFont="1" applyFill="1" applyBorder="1"/>
    <x:xf numFmtId="0" fontId="0" fillId="10" borderId="1" xfId="0" applyNumberFormat="1" applyFont="1" applyFill="1" applyBorder="1"/>
    <x:xf numFmtId="0" fontId="12" fillId="10" borderId="1" xfId="0" applyNumberFormat="1" applyFont="1" applyFill="1" applyBorder="1"/>
    <x:xf numFmtId="0" fontId="0" fillId="11" borderId="0" xfId="0" applyNumberFormat="1" applyFont="1" applyFill="1" applyBorder="1"/>
    <x:xf numFmtId="0" fontId="13" fillId="11" borderId="0" xfId="0" applyNumberFormat="1" applyFont="1" applyFill="1" applyBorder="1"/>
    <x:xf numFmtId="0" fontId="13" fillId="11" borderId="0" xfId="0" applyNumberFormat="1" applyFont="1" applyFill="1" applyBorder="1" applyAlignment="1">
      <x:alignment vertical="center"/>
    </x:xf>
    <x:xf numFmtId="0" fontId="0" fillId="11" borderId="1" xfId="0" applyNumberFormat="1" applyFont="1" applyFill="1" applyBorder="1"/>
    <x:xf numFmtId="0" fontId="13" fillId="11" borderId="1" xfId="0" applyNumberFormat="1" applyFont="1" applyFill="1" applyBorder="1"/>
    <x:xf numFmtId="0" fontId="13" fillId="11" borderId="1" xfId="0" applyNumberFormat="1" applyFont="1" applyFill="1" applyBorder="1" applyAlignment="1">
      <x:alignment vertical="center"/>
    </x:xf>
    <x:xf numFmtId="200" fontId="13" fillId="11" borderId="0" xfId="0" applyNumberFormat="1" applyFont="1" applyFill="1" applyBorder="1" applyAlignment="1">
      <x:alignment vertical="center"/>
    </x:xf>
    <x:xf numFmtId="200" fontId="13" fillId="11" borderId="1" xfId="0" applyNumberFormat="1" applyFont="1" applyFill="1" applyBorder="1" applyAlignment="1">
      <x:alignment vertical="center"/>
    </x:xf>
    <x:xf numFmtId="201" fontId="0" fillId="11" borderId="0" xfId="0" applyNumberFormat="1" applyFont="1" applyFill="1" applyBorder="1"/>
    <x:xf numFmtId="201" fontId="14" fillId="11" borderId="0" xfId="0" applyNumberFormat="1" applyFont="1" applyFill="1" applyBorder="1"/>
    <x:xf numFmtId="0" fontId="14" fillId="11" borderId="0" xfId="0" applyNumberFormat="1" applyFont="1" applyFill="1" applyBorder="1"/>
    <x:xf numFmtId="201" fontId="0" fillId="11" borderId="1" xfId="0" applyNumberFormat="1" applyFont="1" applyFill="1" applyBorder="1"/>
    <x:xf numFmtId="201" fontId="14" fillId="11" borderId="1" xfId="0" applyNumberFormat="1" applyFont="1" applyFill="1" applyBorder="1"/>
    <x:xf numFmtId="0" fontId="14" fillId="11" borderId="1" xfId="0" applyNumberFormat="1" applyFont="1" applyFill="1" applyBorder="1"/>
    <x:xf numFmtId="200" fontId="15" fillId="0" borderId="0" xfId="0" applyNumberFormat="1" applyFont="1" applyFill="1" applyBorder="1"/>
    <x:xf numFmtId="200" fontId="15" fillId="0" borderId="1" xfId="0" applyNumberFormat="1" applyFont="1" applyFill="1" applyBorder="1"/>
    <x:xf numFmtId="0" fontId="0" fillId="12" borderId="0" xfId="0" applyNumberFormat="1" applyFont="1" applyFill="1" applyBorder="1"/>
    <x:xf numFmtId="0" fontId="11" fillId="12" borderId="0" xfId="0" applyNumberFormat="1" applyFont="1" applyFill="1" applyBorder="1"/>
    <x:xf numFmtId="0" fontId="0" fillId="12" borderId="1" xfId="0" applyNumberFormat="1" applyFont="1" applyFill="1" applyBorder="1"/>
    <x:xf numFmtId="0" fontId="11" fillId="12" borderId="1" xfId="0" applyNumberFormat="1" applyFont="1" applyFill="1" applyBorder="1"/>
    <x:xf numFmtId="0" fontId="16" fillId="0" borderId="0" xfId="0" applyNumberFormat="1" applyFont="1" applyFill="1" applyBorder="1"/>
    <x:xf numFmtId="0" fontId="1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8e76c22f6845e2" /><Relationship Type="http://schemas.openxmlformats.org/officeDocument/2006/relationships/theme" Target="/xl/theme/theme1.xml" Id="R8bc460f9b7d246f7" /><Relationship Type="http://schemas.openxmlformats.org/officeDocument/2006/relationships/sharedStrings" Target="/xl/sharedStrings.xml" Id="Rebc69f5a6cff46dc" /><Relationship Type="http://schemas.openxmlformats.org/officeDocument/2006/relationships/worksheet" Target="/xl/worksheets/sheet1.xml" Id="R9e7c6a5a8f254b91" /><Relationship Type="http://schemas.openxmlformats.org/officeDocument/2006/relationships/worksheet" Target="/xl/worksheets/sheet2.xml" Id="R86d569f7108540de" /><Relationship Type="http://schemas.openxmlformats.org/officeDocument/2006/relationships/worksheet" Target="/xl/worksheets/sheet3.xml" Id="R1f7a824069084290" /><Relationship Type="http://schemas.openxmlformats.org/officeDocument/2006/relationships/worksheet" Target="/xl/worksheets/sheet4.xml" Id="Rab67bdc279e64b8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8f54513212649a0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Ingresos netos</c:v>
          </c:tx>
          <c:cat>
            <c:strRef>
              <c:f>'Indicadores'!$A$15:$A$26</c:f>
              <c:strCache>
                <c:ptCount val="0"/>
              </c:strCache>
            </c:strRef>
          </c:cat>
          <c:val>
            <c:numRef>
              <c:f>'Indicadores'!$B$15:$B$26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Utilidad neta</c:v>
          </c:tx>
          <c:cat>
            <c:strRef>
              <c:f>'Indicadores'!$A$15:$A$26</c:f>
              <c:strCache>
                <c:ptCount val="0"/>
              </c:strCache>
            </c:strRef>
          </c:cat>
          <c:val>
            <c:numRef>
              <c:f>'Indicadores'!$C$15:$C$26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13</xdr:row>
      <xdr:rowOff>0</xdr:rowOff>
    </xdr:from>
    <xdr:to>
      <xdr:col>14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8f54513212649a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b3451074b4f04448" /></Relationships>
</file>

<file path=xl/worksheets/sheet1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3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40" customHeight="1">
      <x:c r="A1" s="4" t="str">
        <x:v>DATOS · ESTADO DE RESULTADOS MENSUAL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40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4" customHeight="1">
      <x:c r="A3" s="9" t="str">
        <x:v>Edita únicamente las celdas de cifras azules. Introduce gastos, costos y descuentos como valores POSITIVOS.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</x:row>
    <x:row r="5">
      <x:c r="A5" t="str">
        <x:v>Moneda:</x:v>
      </x:c>
      <x:c r="B5" s="31" t="str">
        <x:v>MXN / EUR / USD</x:v>
      </x:c>
    </x:row>
    <x:row r="6">
      <x:c r="A6" t="str">
        <x:v>Empresa:</x:v>
      </x:c>
      <x:c r="B6" s="31" t="str">
        <x:v>NEGOCIO DE EJEMPLO (editar)</x:v>
      </x:c>
    </x:row>
    <x:row r="7">
      <x:c r="A7" t="str">
        <x:v>Los importes son ficticios: reemplázalos por tus datos reales antes de usar el archivo.</x:v>
      </x:c>
    </x:row>
    <x:row r="8" ht="26" customHeight="1">
      <x:c r="A8" s="13" t="str">
        <x:v>CONCEPTO</x:v>
      </x:c>
      <x:c r="B8" s="13" t="str">
        <x:v>Ene</x:v>
      </x:c>
      <x:c r="C8" s="13" t="str">
        <x:v>Feb</x:v>
      </x:c>
      <x:c r="D8" s="13" t="str">
        <x:v>Mar</x:v>
      </x:c>
      <x:c r="E8" s="13" t="str">
        <x:v>Abr</x:v>
      </x:c>
      <x:c r="F8" s="13" t="str">
        <x:v>May</x:v>
      </x:c>
      <x:c r="G8" s="13" t="str">
        <x:v>Jun</x:v>
      </x:c>
      <x:c r="H8" s="13" t="str">
        <x:v>Jul</x:v>
      </x:c>
      <x:c r="I8" s="13" t="str">
        <x:v>Ago</x:v>
      </x:c>
      <x:c r="J8" s="13" t="str">
        <x:v>Sep</x:v>
      </x:c>
      <x:c r="K8" s="13" t="str">
        <x:v>Oct</x:v>
      </x:c>
      <x:c r="L8" s="13" t="str">
        <x:v>Nov</x:v>
      </x:c>
      <x:c r="M8" s="13" t="str">
        <x:v>Dic</x:v>
      </x:c>
      <x:c r="N8" s="13" t="str">
        <x:v>TOTAL</x:v>
      </x:c>
    </x:row>
    <x:row r="9" ht="23" customHeight="1">
      <x:c r="A9" s="16" t="str">
        <x:v>Ventas de productos</x:v>
      </x:c>
      <x:c r="B9" s="22" t="n">
        <x:v>18000</x:v>
      </x:c>
      <x:c r="C9" s="22" t="n">
        <x:v>19436.39</x:v>
      </x:c>
      <x:c r="D9" s="22" t="n">
        <x:v>18203.21</x:v>
      </x:c>
      <x:c r="E9" s="22" t="n">
        <x:v>16592.36</x:v>
      </x:c>
      <x:c r="F9" s="22" t="n">
        <x:v>17597.64</x:v>
      </x:c>
      <x:c r="G9" s="22" t="n">
        <x:v>19350.72</x:v>
      </x:c>
      <x:c r="H9" s="22" t="n">
        <x:v>18593.45</x:v>
      </x:c>
      <x:c r="I9" s="22" t="n">
        <x:v>16733.24</x:v>
      </x:c>
      <x:c r="J9" s="22" t="n">
        <x:v>17227.33</x:v>
      </x:c>
      <x:c r="K9" s="22" t="n">
        <x:v>19157.45</x:v>
      </x:c>
      <x:c r="L9" s="22" t="n">
        <x:v>18936.41</x:v>
      </x:c>
      <x:c r="M9" s="22" t="n">
        <x:v>16975.03</x:v>
      </x:c>
      <x:c r="N9" s="27" t="n">
        <x:f>SUM(B9:M9)</x:f>
        <x:v>216803.22999999998</x:v>
      </x:c>
    </x:row>
    <x:row r="10" ht="23" customHeight="1">
      <x:c r="A10" s="16" t="str">
        <x:v>Ingresos por servicios</x:v>
      </x:c>
      <x:c r="B10" s="22" t="n">
        <x:v>4330.84</x:v>
      </x:c>
      <x:c r="C10" s="22" t="n">
        <x:v>4517.96</x:v>
      </x:c>
      <x:c r="D10" s="22" t="n">
        <x:v>4114.14</x:v>
      </x:c>
      <x:c r="E10" s="22" t="n">
        <x:v>3869.9</x:v>
      </x:c>
      <x:c r="F10" s="22" t="n">
        <x:v>4239.16</x:v>
      </x:c>
      <x:c r="G10" s="22" t="n">
        <x:v>4535.64</x:v>
      </x:c>
      <x:c r="H10" s="22" t="n">
        <x:v>4208.32</x:v>
      </x:c>
      <x:c r="I10" s="22" t="n">
        <x:v>3865.53</x:v>
      </x:c>
      <x:c r="J10" s="22" t="n">
        <x:v>4144.36</x:v>
      </x:c>
      <x:c r="K10" s="22" t="n">
        <x:v>4526.59</x:v>
      </x:c>
      <x:c r="L10" s="22" t="n">
        <x:v>4301.85</x:v>
      </x:c>
      <x:c r="M10" s="22" t="n">
        <x:v>3887.81</x:v>
      </x:c>
      <x:c r="N10" s="27" t="n">
        <x:f>SUM(B10:M10)</x:f>
        <x:v>50542.1</x:v>
      </x:c>
    </x:row>
    <x:row r="11" ht="23" customHeight="1">
      <x:c r="A11" s="16" t="str">
        <x:v>Devoluciones / descuentos</x:v>
      </x:c>
      <x:c r="B11" s="22" t="n">
        <x:v>370.09</x:v>
      </x:c>
      <x:c r="C11" s="22" t="n">
        <x:v>370.88</x:v>
      </x:c>
      <x:c r="D11" s="22" t="n">
        <x:v>332.87</x:v>
      </x:c>
      <x:c r="E11" s="22" t="n">
        <x:v>326.7</x:v>
      </x:c>
      <x:c r="F11" s="22" t="n">
        <x:v>363.84</x:v>
      </x:c>
      <x:c r="G11" s="22" t="n">
        <x:v>375.26</x:v>
      </x:c>
      <x:c r="H11" s="22" t="n">
        <x:v>339.74</x:v>
      </x:c>
      <x:c r="I11" s="22" t="n">
        <x:v>323.29</x:v>
      </x:c>
      <x:c r="J11" s="22" t="n">
        <x:v>356.48</x:v>
      </x:c>
      <x:c r="K11" s="22" t="n">
        <x:v>377.63</x:v>
      </x:c>
      <x:c r="L11" s="22" t="n">
        <x:v>347.43</x:v>
      </x:c>
      <x:c r="M11" s="22" t="n">
        <x:v>322.01</x:v>
      </x:c>
      <x:c r="N11" s="27" t="n">
        <x:f>SUM(B11:M11)</x:f>
        <x:v>4206.22</x:v>
      </x:c>
    </x:row>
    <x:row r="12" ht="23" customHeight="1">
      <x:c r="A12" s="16" t="str">
        <x:v>Costos de mercancías vendidas</x:v>
      </x:c>
      <x:c r="B12" s="22" t="n">
        <x:v>6984.66</x:v>
      </x:c>
      <x:c r="C12" s="22" t="n">
        <x:v>6722.24</x:v>
      </x:c>
      <x:c r="D12" s="22" t="n">
        <x:v>6046.78</x:v>
      </x:c>
      <x:c r="E12" s="22" t="n">
        <x:v>6213.64</x:v>
      </x:c>
      <x:c r="F12" s="22" t="n">
        <x:v>6912.71</x:v>
      </x:c>
      <x:c r="G12" s="22" t="n">
        <x:v>6844.74</x:v>
      </x:c>
      <x:c r="H12" s="22" t="n">
        <x:v>6136.07</x:v>
      </x:c>
      <x:c r="I12" s="22" t="n">
        <x:v>6103.77</x:v>
      </x:c>
      <x:c r="J12" s="22" t="n">
        <x:v>6807.88</x:v>
      </x:c>
      <x:c r="K12" s="22" t="n">
        <x:v>6939.79</x:v>
      </x:c>
      <x:c r="L12" s="22" t="n">
        <x:v>6254.34</x:v>
      </x:c>
      <x:c r="M12" s="22" t="n">
        <x:v>6025.46</x:v>
      </x:c>
      <x:c r="N12" s="27" t="n">
        <x:f>SUM(B12:M12)</x:f>
        <x:v>77992.08</x:v>
      </x:c>
    </x:row>
    <x:row r="13" ht="23" customHeight="1">
      <x:c r="A13" s="16" t="str">
        <x:v>Costo directo de servicios</x:v>
      </x:c>
      <x:c r="B13" s="22" t="n">
        <x:v>1619.95</x:v>
      </x:c>
      <x:c r="C13" s="22" t="n">
        <x:v>1504.99</x:v>
      </x:c>
      <x:c r="D13" s="22" t="n">
        <x:v>1380.76</x:v>
      </x:c>
      <x:c r="E13" s="22" t="n">
        <x:v>1478.14</x:v>
      </x:c>
      <x:c r="F13" s="22" t="n">
        <x:v>1616.15</x:v>
      </x:c>
      <x:c r="G13" s="22" t="n">
        <x:v>1538.29</x:v>
      </x:c>
      <x:c r="H13" s="22" t="n">
        <x:v>1389.27</x:v>
      </x:c>
      <x:c r="I13" s="22" t="n">
        <x:v>1446.04</x:v>
      </x:c>
      <x:c r="J13" s="22" t="n">
        <x:v>1603.1</x:v>
      </x:c>
      <x:c r="K13" s="22" t="n">
        <x:v>1568.54</x:v>
      </x:c>
      <x:c r="L13" s="22" t="n">
        <x:v>1406.6</x:v>
      </x:c>
      <x:c r="M13" s="22" t="n">
        <x:v>1418.24</x:v>
      </x:c>
      <x:c r="N13" s="27" t="n">
        <x:f>SUM(B13:M13)</x:f>
        <x:v>17970.07</x:v>
      </x:c>
    </x:row>
    <x:row r="14" ht="23" customHeight="1">
      <x:c r="A14" s="16" t="str">
        <x:v>Sueldos y prestaciones</x:v>
      </x:c>
      <x:c r="B14" s="22" t="n">
        <x:v>4827.35</x:v>
      </x:c>
      <x:c r="C14" s="22" t="n">
        <x:v>4373.72</x:v>
      </x:c>
      <x:c r="D14" s="22" t="n">
        <x:v>4154.79</x:v>
      </x:c>
      <x:c r="E14" s="22" t="n">
        <x:v>4577.44</x:v>
      </x:c>
      <x:c r="F14" s="22" t="n">
        <x:v>4856.17</x:v>
      </x:c>
      <x:c r="G14" s="22" t="n">
        <x:v>4472.95</x:v>
      </x:c>
      <x:c r="H14" s="22" t="n">
        <x:v>4140</x:v>
      </x:c>
      <x:c r="I14" s="22" t="n">
        <x:v>4476.12</x:v>
      </x:c>
      <x:c r="J14" s="22" t="n">
        <x:v>4856.62</x:v>
      </x:c>
      <x:c r="K14" s="22" t="n">
        <x:v>4574.33</x:v>
      </x:c>
      <x:c r="L14" s="22" t="n">
        <x:v>4153.9</x:v>
      </x:c>
      <x:c r="M14" s="22" t="n">
        <x:v>4376.71</x:v>
      </x:c>
      <x:c r="N14" s="27" t="n">
        <x:f>SUM(B14:M14)</x:f>
        <x:v>53840.100000000006</x:v>
      </x:c>
    </x:row>
    <x:row r="15" ht="23" customHeight="1">
      <x:c r="A15" s="16" t="str">
        <x:v>Alquiler de local</x:v>
      </x:c>
      <x:c r="B15" s="22" t="n">
        <x:v>1264.84</x:v>
      </x:c>
      <x:c r="C15" s="22" t="n">
        <x:v>1133.97</x:v>
      </x:c>
      <x:c r="D15" s="22" t="n">
        <x:v>1125.81</x:v>
      </x:c>
      <x:c r="E15" s="22" t="n">
        <x:v>1255.53</x:v>
      </x:c>
      <x:c r="F15" s="22" t="n">
        <x:v>1282.04</x:v>
      </x:c>
      <x:c r="G15" s="22" t="n">
        <x:v>1156.08</x:v>
      </x:c>
      <x:c r="H15" s="22" t="n">
        <x:v>1111.74</x:v>
      </x:c>
      <x:c r="I15" s="22" t="n">
        <x:v>1231.44</x:v>
      </x:c>
      <x:c r="J15" s="22" t="n">
        <x:v>1292.7</x:v>
      </x:c>
      <x:c r="K15" s="22" t="n">
        <x:v>1181.68</x:v>
      </x:c>
      <x:c r="L15" s="22" t="n">
        <x:v>1104.7</x:v>
      </x:c>
      <x:c r="M15" s="22" t="n">
        <x:v>1204.84</x:v>
      </x:c>
      <x:c r="N15" s="27" t="n">
        <x:f>SUM(B15:M15)</x:f>
        <x:v>14345.370000000003</x:v>
      </x:c>
    </x:row>
    <x:row r="16" ht="23" customHeight="1">
      <x:c r="A16" s="16" t="str">
        <x:v>Servicios y suministros</x:v>
      </x:c>
      <x:c r="B16" s="22" t="n">
        <x:v>616.08</x:v>
      </x:c>
      <x:c r="C16" s="22" t="n">
        <x:v>556.02</x:v>
      </x:c>
      <x:c r="D16" s="22" t="n">
        <x:v>577.7</x:v>
      </x:c>
      <x:c r="E16" s="22" t="n">
        <x:v>640.82</x:v>
      </x:c>
      <x:c r="F16" s="22" t="n">
        <x:v>628.08</x:v>
      </x:c>
      <x:c r="G16" s="22" t="n">
        <x:v>563.15</x:v>
      </x:c>
      <x:c r="H16" s="22" t="n">
        <x:v>566.71</x:v>
      </x:c>
      <x:c r="I16" s="22" t="n">
        <x:v>632.14</x:v>
      </x:c>
      <x:c r="J16" s="22" t="n">
        <x:v>637.84</x:v>
      </x:c>
      <x:c r="K16" s="22" t="n">
        <x:v>573.21</x:v>
      </x:c>
      <x:c r="L16" s="22" t="n">
        <x:v>558.37</x:v>
      </x:c>
      <x:c r="M16" s="22" t="n">
        <x:v>620.9</x:v>
      </x:c>
      <x:c r="N16" s="27" t="n">
        <x:f>SUM(B16:M16)</x:f>
        <x:v>7171.0199999999995</x:v>
      </x:c>
    </x:row>
    <x:row r="17" ht="23" customHeight="1">
      <x:c r="A17" s="16" t="str">
        <x:v>Publicidad y marketing</x:v>
      </x:c>
      <x:c r="B17" s="22" t="n">
        <x:v>796.26</x:v>
      </x:c>
      <x:c r="C17" s="22" t="n">
        <x:v>736</x:v>
      </x:c>
      <x:c r="D17" s="22" t="n">
        <x:v>794.68</x:v>
      </x:c>
      <x:c r="E17" s="22" t="n">
        <x:v>863.24</x:v>
      </x:c>
      <x:c r="F17" s="22" t="n">
        <x:v>814.26</x:v>
      </x:c>
      <x:c r="G17" s="22" t="n">
        <x:v>738.78</x:v>
      </x:c>
      <x:c r="H17" s="22" t="n">
        <x:v>777.07</x:v>
      </x:c>
      <x:c r="I17" s="22" t="n">
        <x:v>857.98</x:v>
      </x:c>
      <x:c r="J17" s="22" t="n">
        <x:v>831.13</x:v>
      </x:c>
      <x:c r="K17" s="22" t="n">
        <x:v>746.42</x:v>
      </x:c>
      <x:c r="L17" s="22" t="n">
        <x:v>761.29</x:v>
      </x:c>
      <x:c r="M17" s="22" t="n">
        <x:v>848.1</x:v>
      </x:c>
      <x:c r="N17" s="27" t="n">
        <x:f>SUM(B17:M17)</x:f>
        <x:v>9565.210000000001</x:v>
      </x:c>
    </x:row>
    <x:row r="18" ht="23" customHeight="1">
      <x:c r="A18" s="16" t="str">
        <x:v>Software y tecnología</x:v>
      </x:c>
      <x:c r="B18" s="22" t="n">
        <x:v>327.96</x:v>
      </x:c>
      <x:c r="C18" s="22" t="n">
        <x:v>314.82</x:v>
      </x:c>
      <x:c r="D18" s="22" t="n">
        <x:v>348.47</x:v>
      </x:c>
      <x:c r="E18" s="22" t="n">
        <x:v>366.38</x:v>
      </x:c>
      <x:c r="F18" s="22" t="n">
        <x:v>335.26</x:v>
      </x:c>
      <x:c r="G18" s="22" t="n">
        <x:v>312.95</x:v>
      </x:c>
      <x:c r="H18" s="22" t="n">
        <x:v>340.91</x:v>
      </x:c>
      <x:c r="I18" s="22" t="n">
        <x:v>367.18</x:v>
      </x:c>
      <x:c r="J18" s="22" t="n">
        <x:v>342.93</x:v>
      </x:c>
      <x:c r="K18" s="22" t="n">
        <x:v>313.23</x:v>
      </x:c>
      <x:c r="L18" s="22" t="n">
        <x:v>333.28</x:v>
      </x:c>
      <x:c r="M18" s="22" t="n">
        <x:v>365.82</x:v>
      </x:c>
      <x:c r="N18" s="27" t="n">
        <x:f>SUM(B18:M18)</x:f>
        <x:v>4069.19</x:v>
      </x:c>
    </x:row>
    <x:row r="19" ht="23" customHeight="1">
      <x:c r="A19" s="16" t="str">
        <x:v>Otros gastos operativos</x:v>
      </x:c>
      <x:c r="B19" s="22" t="n">
        <x:v>469.73</x:v>
      </x:c>
      <x:c r="C19" s="22" t="n">
        <x:v>471.78</x:v>
      </x:c>
      <x:c r="D19" s="22" t="n">
        <x:v>526.28</x:v>
      </x:c>
      <x:c r="E19" s="22" t="n">
        <x:v>531.94</x:v>
      </x:c>
      <x:c r="F19" s="22" t="n">
        <x:v>478.24</x:v>
      </x:c>
      <x:c r="G19" s="22" t="n">
        <x:v>464.98</x:v>
      </x:c>
      <x:c r="H19" s="22" t="n">
        <x:v>516.81</x:v>
      </x:c>
      <x:c r="I19" s="22" t="n">
        <x:v>537.4</x:v>
      </x:c>
      <x:c r="J19" s="22" t="n">
        <x:v>488.48</x:v>
      </x:c>
      <x:c r="K19" s="22" t="n">
        <x:v>460.97</x:v>
      </x:c>
      <x:c r="L19" s="22" t="n">
        <x:v>506</x:v>
      </x:c>
      <x:c r="M19" s="22" t="n">
        <x:v>539.87</x:v>
      </x:c>
      <x:c r="N19" s="27" t="n">
        <x:f>SUM(B19:M19)</x:f>
        <x:v>5992.4800000000005</x:v>
      </x:c>
    </x:row>
    <x:row r="20" ht="23" customHeight="1">
      <x:c r="A20" s="16" t="str">
        <x:v>Depreciación y amortización</x:v>
      </x:c>
      <x:c r="B20" s="22" t="n">
        <x:v>230.97</x:v>
      </x:c>
      <x:c r="C20" s="22" t="n">
        <x:v>242.52</x:v>
      </x:c>
      <x:c r="D20" s="22" t="n">
        <x:v>267.97</x:v>
      </x:c>
      <x:c r="E20" s="22" t="n">
        <x:v>260.02</x:v>
      </x:c>
      <x:c r="F20" s="22" t="n">
        <x:v>233.44</x:v>
      </x:c>
      <x:c r="G20" s="22" t="n">
        <x:v>237.64</x:v>
      </x:c>
      <x:c r="H20" s="22" t="n">
        <x:v>264.81</x:v>
      </x:c>
      <x:c r="I20" s="22" t="n">
        <x:v>264.46</x:v>
      </x:c>
      <x:c r="J20" s="22" t="n">
        <x:v>237.24</x:v>
      </x:c>
      <x:c r="K20" s="22" t="n">
        <x:v>233.74</x:v>
      </x:c>
      <x:c r="L20" s="22" t="n">
        <x:v>260.46</x:v>
      </x:c>
      <x:c r="M20" s="22" t="n">
        <x:v>267.74</x:v>
      </x:c>
      <x:c r="N20" s="27" t="n">
        <x:f>SUM(B20:M20)</x:f>
        <x:v>3001.0099999999993</x:v>
      </x:c>
    </x:row>
    <x:row r="21" ht="23" customHeight="1">
      <x:c r="A21" s="16" t="str">
        <x:v>Intereses y cargos financieros</x:v>
      </x:c>
      <x:c r="B21" s="22" t="n">
        <x:v>156.45</x:v>
      </x:c>
      <x:c r="C21" s="22" t="n">
        <x:v>170.23</x:v>
      </x:c>
      <x:c r="D21" s="22" t="n">
        <x:v>183.58</x:v>
      </x:c>
      <x:c r="E21" s="22" t="n">
        <x:v>171.69</x:v>
      </x:c>
      <x:c r="F21" s="22" t="n">
        <x:v>156.66</x:v>
      </x:c>
      <x:c r="G21" s="22" t="n">
        <x:v>166.42</x:v>
      </x:c>
      <x:c r="H21" s="22" t="n">
        <x:v>182.83</x:v>
      </x:c>
      <x:c r="I21" s="22" t="n">
        <x:v>175.4</x:v>
      </x:c>
      <x:c r="J21" s="22" t="n">
        <x:v>157.93</x:v>
      </x:c>
      <x:c r="K21" s="22" t="n">
        <x:v>162.9</x:v>
      </x:c>
      <x:c r="L21" s="22" t="n">
        <x:v>181.07</x:v>
      </x:c>
      <x:c r="M21" s="22" t="n">
        <x:v>178.67</x:v>
      </x:c>
      <x:c r="N21" s="27" t="n">
        <x:f>SUM(B21:M21)</x:f>
        <x:v>2043.8300000000002</x:v>
      </x:c>
    </x:row>
    <x:row r="22" ht="23" customHeight="1">
      <x:c r="A22" s="16" t="str">
        <x:v>Otros ingresos no operativos</x:v>
      </x:c>
      <x:c r="B22" s="22" t="n">
        <x:v>116.17</x:v>
      </x:c>
      <x:c r="C22" s="22" t="n">
        <x:v>129.05</x:v>
      </x:c>
      <x:c r="D22" s="22" t="n">
        <x:v>134.41</x:v>
      </x:c>
      <x:c r="E22" s="22" t="n">
        <x:v>122.28</x:v>
      </x:c>
      <x:c r="F22" s="22" t="n">
        <x:v>115.21</x:v>
      </x:c>
      <x:c r="G22" s="22" t="n">
        <x:v>126.33</x:v>
      </x:c>
      <x:c r="H22" s="22" t="n">
        <x:v>134.98</x:v>
      </x:c>
      <x:c r="I22" s="22" t="n">
        <x:v>125.08</x:v>
      </x:c>
      <x:c r="J22" s="22" t="n">
        <x:v>115.03</x:v>
      </x:c>
      <x:c r="K22" s="22" t="n">
        <x:v>123.51</x:v>
      </x:c>
      <x:c r="L22" s="22" t="n">
        <x:v>134.76</x:v>
      </x:c>
      <x:c r="M22" s="22" t="n">
        <x:v>127.87</x:v>
      </x:c>
      <x:c r="N22" s="27" t="n">
        <x:f>SUM(B22:M22)</x:f>
        <x:v>1504.6800000000003</x:v>
      </x:c>
    </x:row>
    <x:row r="23" ht="23" customHeight="1">
      <x:c r="A23" s="16" t="str">
        <x:v>Impuesto sobre la utilidad (importe)</x:v>
      </x:c>
      <x:c r="B23" s="22" t="n">
        <x:v>854.55</x:v>
      </x:c>
      <x:c r="C23" s="22" t="n">
        <x:v>952.49</x:v>
      </x:c>
      <x:c r="D23" s="22" t="n">
        <x:v>952.88</x:v>
      </x:c>
      <x:c r="E23" s="22" t="n">
        <x:v>854.99</x:v>
      </x:c>
      <x:c r="F23" s="22" t="n">
        <x:v>840.76</x:v>
      </x:c>
      <x:c r="G23" s="22" t="n">
        <x:v>936.62</x:v>
      </x:c>
      <x:c r="H23" s="22" t="n">
        <x:v>964.42</x:v>
      </x:c>
      <x:c r="I23" s="22" t="n">
        <x:v>872.49</x:v>
      </x:c>
      <x:c r="J23" s="22" t="n">
        <x:v>831.68</x:v>
      </x:c>
      <x:c r="K23" s="22" t="n">
        <x:v>917.84</x:v>
      </x:c>
      <x:c r="L23" s="22" t="n">
        <x:v>970.84</x:v>
      </x:c>
      <x:c r="M23" s="22" t="n">
        <x:v>892.18</x:v>
      </x:c>
      <x:c r="N23" s="27" t="n">
        <x:f>SUM(B23:M23)</x:f>
        <x:v>10841.74</x:v>
      </x:c>
    </x:row>
    <x:row r="25">
      <x:c r="A25" t="str">
        <x:v>ORIGEN</x:v>
      </x:c>
      <x:c r="B25" t="str">
        <x:v>DATOS FICTICIOS para demostración; no proceden de fuentes externas.</x:v>
      </x:c>
    </x:row>
    <x:row r="26">
      <x:c r="A26" t="str">
        <x:v>IMPUESTOS</x:v>
      </x:c>
      <x:c r="B26" t="str">
        <x:v>El impuesto es un importe que introduces tras determinarlo según la normativa aplicable.</x:v>
      </x:c>
    </x:row>
    <x:row r="27">
      <x:c r="A27" t="str">
        <x:v>USO</x:v>
      </x:c>
      <x:c r="B27" t="str">
        <x:v>Modelo administrativo ilustrativo; no reemplaza estados contables oficiales.</x:v>
      </x:c>
    </x:row>
  </x:sheetData>
  <x:mergeCells>
    <x:mergeCell ref="A1:N2"/>
    <x:mergeCell ref="A3:N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3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40" customHeight="1">
      <x:c r="A1" s="4" t="str">
        <x:v>ESTADO DE RESULTADOS · MENSUAL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40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5" customHeight="1">
      <x:c r="A3" s="35" t="str">
        <x:v>Los resultados se calculan a partir de la hoja Datos. No reemplazan el reporte exigido por las normas contables locales.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5"/>
      <x:c r="N3" s="35"/>
    </x:row>
    <x:row r="5">
      <x:c r="A5" t="str">
        <x:v>Empresa</x:v>
      </x:c>
      <x:c r="B5" s="38" t="str">
        <x:f>Datos!B6</x:f>
        <x:v>NEGOCIO DE EJEMPLO (editar)</x:v>
      </x:c>
    </x:row>
    <x:row r="6">
      <x:c r="A6" t="str">
        <x:v>Moneda</x:v>
      </x:c>
      <x:c r="B6" s="38" t="str">
        <x:f>Datos!B5</x:f>
        <x:v>MXN / EUR / USD</x:v>
      </x:c>
    </x:row>
    <x:row r="8" ht="26" customHeight="1">
      <x:c r="A8" s="13" t="str">
        <x:v>ESTADO DE PÉRDIDAS Y GANANCIAS</x:v>
      </x:c>
      <x:c r="B8" s="13" t="str">
        <x:v>Ene</x:v>
      </x:c>
      <x:c r="C8" s="13" t="str">
        <x:v>Feb</x:v>
      </x:c>
      <x:c r="D8" s="13" t="str">
        <x:v>Mar</x:v>
      </x:c>
      <x:c r="E8" s="13" t="str">
        <x:v>Abr</x:v>
      </x:c>
      <x:c r="F8" s="13" t="str">
        <x:v>May</x:v>
      </x:c>
      <x:c r="G8" s="13" t="str">
        <x:v>Jun</x:v>
      </x:c>
      <x:c r="H8" s="13" t="str">
        <x:v>Jul</x:v>
      </x:c>
      <x:c r="I8" s="13" t="str">
        <x:v>Ago</x:v>
      </x:c>
      <x:c r="J8" s="13" t="str">
        <x:v>Sep</x:v>
      </x:c>
      <x:c r="K8" s="13" t="str">
        <x:v>Oct</x:v>
      </x:c>
      <x:c r="L8" s="13" t="str">
        <x:v>Nov</x:v>
      </x:c>
      <x:c r="M8" s="13" t="str">
        <x:v>Dic</x:v>
      </x:c>
      <x:c r="N8" s="13" t="str">
        <x:v>TOTAL</x:v>
      </x:c>
    </x:row>
    <x:row r="9">
      <x:c r="A9" t="str">
        <x:v>INGRESOS BRUTOS</x:v>
      </x:c>
      <x:c r="B9" s="23" t="n">
        <x:f>SUM(Datos!B9:Datos!B10)</x:f>
        <x:v>22330.84</x:v>
      </x:c>
      <x:c r="C9" s="23" t="n">
        <x:f>SUM(Datos!C9:Datos!C10)</x:f>
        <x:v>23954.35</x:v>
      </x:c>
      <x:c r="D9" s="23" t="n">
        <x:f>SUM(Datos!D9:Datos!D10)</x:f>
        <x:v>22317.35</x:v>
      </x:c>
      <x:c r="E9" s="23" t="n">
        <x:f>SUM(Datos!E9:Datos!E10)</x:f>
        <x:v>20462.260000000002</x:v>
      </x:c>
      <x:c r="F9" s="23" t="n">
        <x:f>SUM(Datos!F9:Datos!F10)</x:f>
        <x:v>21836.8</x:v>
      </x:c>
      <x:c r="G9" s="23" t="n">
        <x:f>SUM(Datos!G9:Datos!G10)</x:f>
        <x:v>23886.36</x:v>
      </x:c>
      <x:c r="H9" s="23" t="n">
        <x:f>SUM(Datos!H9:Datos!H10)</x:f>
        <x:v>22801.77</x:v>
      </x:c>
      <x:c r="I9" s="23" t="n">
        <x:f>SUM(Datos!I9:Datos!I10)</x:f>
        <x:v>20598.77</x:v>
      </x:c>
      <x:c r="J9" s="23" t="n">
        <x:f>SUM(Datos!J9:Datos!J10)</x:f>
        <x:v>21371.690000000002</x:v>
      </x:c>
      <x:c r="K9" s="23" t="n">
        <x:f>SUM(Datos!K9:Datos!K10)</x:f>
        <x:v>23684.04</x:v>
      </x:c>
      <x:c r="L9" s="23" t="n">
        <x:f>SUM(Datos!L9:Datos!L10)</x:f>
        <x:v>23238.260000000002</x:v>
      </x:c>
      <x:c r="M9" s="23" t="n">
        <x:f>SUM(Datos!M9:Datos!M10)</x:f>
        <x:v>20862.84</x:v>
      </x:c>
      <x:c r="N9" s="23" t="n">
        <x:f>SUM(B9:M9)</x:f>
        <x:v>267345.33</x:v>
      </x:c>
    </x:row>
    <x:row r="10">
      <x:c r="A10" t="str">
        <x:v>(-) Devoluciones y descuentos</x:v>
      </x:c>
      <x:c r="B10" s="23" t="n">
        <x:f>-Datos!B11</x:f>
        <x:v>-370.09</x:v>
      </x:c>
      <x:c r="C10" s="23" t="n">
        <x:f>-Datos!C11</x:f>
        <x:v>-370.88</x:v>
      </x:c>
      <x:c r="D10" s="23" t="n">
        <x:f>-Datos!D11</x:f>
        <x:v>-332.87</x:v>
      </x:c>
      <x:c r="E10" s="23" t="n">
        <x:f>-Datos!E11</x:f>
        <x:v>-326.7</x:v>
      </x:c>
      <x:c r="F10" s="23" t="n">
        <x:f>-Datos!F11</x:f>
        <x:v>-363.84</x:v>
      </x:c>
      <x:c r="G10" s="23" t="n">
        <x:f>-Datos!G11</x:f>
        <x:v>-375.26</x:v>
      </x:c>
      <x:c r="H10" s="23" t="n">
        <x:f>-Datos!H11</x:f>
        <x:v>-339.74</x:v>
      </x:c>
      <x:c r="I10" s="23" t="n">
        <x:f>-Datos!I11</x:f>
        <x:v>-323.29</x:v>
      </x:c>
      <x:c r="J10" s="23" t="n">
        <x:f>-Datos!J11</x:f>
        <x:v>-356.48</x:v>
      </x:c>
      <x:c r="K10" s="23" t="n">
        <x:f>-Datos!K11</x:f>
        <x:v>-377.63</x:v>
      </x:c>
      <x:c r="L10" s="23" t="n">
        <x:f>-Datos!L11</x:f>
        <x:v>-347.43</x:v>
      </x:c>
      <x:c r="M10" s="23" t="n">
        <x:f>-Datos!M11</x:f>
        <x:v>-322.01</x:v>
      </x:c>
      <x:c r="N10" s="23" t="n">
        <x:f>SUM(B10:M10)</x:f>
        <x:v>-4206.22</x:v>
      </x:c>
    </x:row>
    <x:row r="11" ht="23" customHeight="1">
      <x:c r="A11" s="44" t="str">
        <x:v>INGRESOS NETOS</x:v>
      </x:c>
      <x:c r="B11" s="45" t="n">
        <x:f>SUM(B9:B10)</x:f>
        <x:v>21960.75</x:v>
      </x:c>
      <x:c r="C11" s="45" t="n">
        <x:f>SUM(C9:C10)</x:f>
        <x:v>23583.469999999998</x:v>
      </x:c>
      <x:c r="D11" s="45" t="n">
        <x:f>SUM(D9:D10)</x:f>
        <x:v>21984.48</x:v>
      </x:c>
      <x:c r="E11" s="45" t="n">
        <x:f>SUM(E9:E10)</x:f>
        <x:v>20135.56</x:v>
      </x:c>
      <x:c r="F11" s="45" t="n">
        <x:f>SUM(F9:F10)</x:f>
        <x:v>21472.96</x:v>
      </x:c>
      <x:c r="G11" s="45" t="n">
        <x:f>SUM(G9:G10)</x:f>
        <x:v>23511.100000000002</x:v>
      </x:c>
      <x:c r="H11" s="45" t="n">
        <x:f>SUM(H9:H10)</x:f>
        <x:v>22462.03</x:v>
      </x:c>
      <x:c r="I11" s="45" t="n">
        <x:f>SUM(I9:I10)</x:f>
        <x:v>20275.48</x:v>
      </x:c>
      <x:c r="J11" s="45" t="n">
        <x:f>SUM(J9:J10)</x:f>
        <x:v>21015.210000000003</x:v>
      </x:c>
      <x:c r="K11" s="45" t="n">
        <x:f>SUM(K9:K10)</x:f>
        <x:v>23306.41</x:v>
      </x:c>
      <x:c r="L11" s="45" t="n">
        <x:f>SUM(L9:L10)</x:f>
        <x:v>22890.83</x:v>
      </x:c>
      <x:c r="M11" s="45" t="n">
        <x:f>SUM(M9:M10)</x:f>
        <x:v>20540.83</x:v>
      </x:c>
      <x:c r="N11" s="45" t="n">
        <x:f>SUM(B11:M11)</x:f>
        <x:v>263139.11000000004</x:v>
      </x:c>
    </x:row>
    <x:row r="12">
      <x:c r="A12" t="str">
        <x:v>(-) Costos directos</x:v>
      </x:c>
      <x:c r="B12" s="23" t="n">
        <x:f>-SUM(Datos!B12:Datos!B13)</x:f>
        <x:v>-8604.61</x:v>
      </x:c>
      <x:c r="C12" s="23" t="n">
        <x:f>-SUM(Datos!C12:Datos!C13)</x:f>
        <x:v>-8227.23</x:v>
      </x:c>
      <x:c r="D12" s="23" t="n">
        <x:f>-SUM(Datos!D12:Datos!D13)</x:f>
        <x:v>-7427.54</x:v>
      </x:c>
      <x:c r="E12" s="23" t="n">
        <x:f>-SUM(Datos!E12:Datos!E13)</x:f>
        <x:v>-7691.780000000001</x:v>
      </x:c>
      <x:c r="F12" s="23" t="n">
        <x:f>-SUM(Datos!F12:Datos!F13)</x:f>
        <x:v>-8528.86</x:v>
      </x:c>
      <x:c r="G12" s="23" t="n">
        <x:f>-SUM(Datos!G12:Datos!G13)</x:f>
        <x:v>-8383.029999999999</x:v>
      </x:c>
      <x:c r="H12" s="23" t="n">
        <x:f>-SUM(Datos!H12:Datos!H13)</x:f>
        <x:v>-7525.34</x:v>
      </x:c>
      <x:c r="I12" s="23" t="n">
        <x:f>-SUM(Datos!I12:Datos!I13)</x:f>
        <x:v>-7549.81</x:v>
      </x:c>
      <x:c r="J12" s="23" t="n">
        <x:f>-SUM(Datos!J12:Datos!J13)</x:f>
        <x:v>-8410.98</x:v>
      </x:c>
      <x:c r="K12" s="23" t="n">
        <x:f>-SUM(Datos!K12:Datos!K13)</x:f>
        <x:v>-8508.33</x:v>
      </x:c>
      <x:c r="L12" s="23" t="n">
        <x:f>-SUM(Datos!L12:Datos!L13)</x:f>
        <x:v>-7660.9400000000005</x:v>
      </x:c>
      <x:c r="M12" s="23" t="n">
        <x:f>-SUM(Datos!M12:Datos!M13)</x:f>
        <x:v>-7443.7</x:v>
      </x:c>
      <x:c r="N12" s="23" t="n">
        <x:f>SUM(B12:M12)</x:f>
        <x:v>-95962.15</x:v>
      </x:c>
    </x:row>
    <x:row r="13" ht="23" customHeight="1">
      <x:c r="A13" s="44" t="str">
        <x:v>UTILIDAD BRUTA</x:v>
      </x:c>
      <x:c r="B13" s="45" t="n">
        <x:f>SUM(B11:B12)</x:f>
        <x:v>13356.14</x:v>
      </x:c>
      <x:c r="C13" s="45" t="n">
        <x:f>SUM(C11:C12)</x:f>
        <x:v>15356.239999999998</x:v>
      </x:c>
      <x:c r="D13" s="45" t="n">
        <x:f>SUM(D11:D12)</x:f>
        <x:v>14556.939999999999</x:v>
      </x:c>
      <x:c r="E13" s="45" t="n">
        <x:f>SUM(E11:E12)</x:f>
        <x:v>12443.78</x:v>
      </x:c>
      <x:c r="F13" s="45" t="n">
        <x:f>SUM(F11:F12)</x:f>
        <x:v>12944.099999999999</x:v>
      </x:c>
      <x:c r="G13" s="45" t="n">
        <x:f>SUM(G11:G12)</x:f>
        <x:v>15128.070000000003</x:v>
      </x:c>
      <x:c r="H13" s="45" t="n">
        <x:f>SUM(H11:H12)</x:f>
        <x:v>14936.689999999999</x:v>
      </x:c>
      <x:c r="I13" s="45" t="n">
        <x:f>SUM(I11:I12)</x:f>
        <x:v>12725.669999999998</x:v>
      </x:c>
      <x:c r="J13" s="45" t="n">
        <x:f>SUM(J11:J12)</x:f>
        <x:v>12604.230000000003</x:v>
      </x:c>
      <x:c r="K13" s="45" t="n">
        <x:f>SUM(K11:K12)</x:f>
        <x:v>14798.08</x:v>
      </x:c>
      <x:c r="L13" s="45" t="n">
        <x:f>SUM(L11:L12)</x:f>
        <x:v>15229.890000000001</x:v>
      </x:c>
      <x:c r="M13" s="45" t="n">
        <x:f>SUM(M11:M12)</x:f>
        <x:v>13097.130000000001</x:v>
      </x:c>
      <x:c r="N13" s="45" t="n">
        <x:f>SUM(B13:M13)</x:f>
        <x:v>167176.96</x:v>
      </x:c>
    </x:row>
    <x:row r="14">
      <x:c r="A14" t="str">
        <x:v>(-) Personal</x:v>
      </x:c>
      <x:c r="B14" s="23" t="n">
        <x:f>-Datos!B14</x:f>
        <x:v>-4827.35</x:v>
      </x:c>
      <x:c r="C14" s="23" t="n">
        <x:f>-Datos!C14</x:f>
        <x:v>-4373.72</x:v>
      </x:c>
      <x:c r="D14" s="23" t="n">
        <x:f>-Datos!D14</x:f>
        <x:v>-4154.79</x:v>
      </x:c>
      <x:c r="E14" s="23" t="n">
        <x:f>-Datos!E14</x:f>
        <x:v>-4577.44</x:v>
      </x:c>
      <x:c r="F14" s="23" t="n">
        <x:f>-Datos!F14</x:f>
        <x:v>-4856.17</x:v>
      </x:c>
      <x:c r="G14" s="23" t="n">
        <x:f>-Datos!G14</x:f>
        <x:v>-4472.95</x:v>
      </x:c>
      <x:c r="H14" s="23" t="n">
        <x:f>-Datos!H14</x:f>
        <x:v>-4140</x:v>
      </x:c>
      <x:c r="I14" s="23" t="n">
        <x:f>-Datos!I14</x:f>
        <x:v>-4476.12</x:v>
      </x:c>
      <x:c r="J14" s="23" t="n">
        <x:f>-Datos!J14</x:f>
        <x:v>-4856.62</x:v>
      </x:c>
      <x:c r="K14" s="23" t="n">
        <x:f>-Datos!K14</x:f>
        <x:v>-4574.33</x:v>
      </x:c>
      <x:c r="L14" s="23" t="n">
        <x:f>-Datos!L14</x:f>
        <x:v>-4153.9</x:v>
      </x:c>
      <x:c r="M14" s="23" t="n">
        <x:f>-Datos!M14</x:f>
        <x:v>-4376.71</x:v>
      </x:c>
      <x:c r="N14" s="23" t="n">
        <x:f>SUM(B14:M14)</x:f>
        <x:v>-53840.100000000006</x:v>
      </x:c>
    </x:row>
    <x:row r="15">
      <x:c r="A15" t="str">
        <x:v>(-) Alquiler</x:v>
      </x:c>
      <x:c r="B15" s="23" t="n">
        <x:f>-Datos!B15</x:f>
        <x:v>-1264.84</x:v>
      </x:c>
      <x:c r="C15" s="23" t="n">
        <x:f>-Datos!C15</x:f>
        <x:v>-1133.97</x:v>
      </x:c>
      <x:c r="D15" s="23" t="n">
        <x:f>-Datos!D15</x:f>
        <x:v>-1125.81</x:v>
      </x:c>
      <x:c r="E15" s="23" t="n">
        <x:f>-Datos!E15</x:f>
        <x:v>-1255.53</x:v>
      </x:c>
      <x:c r="F15" s="23" t="n">
        <x:f>-Datos!F15</x:f>
        <x:v>-1282.04</x:v>
      </x:c>
      <x:c r="G15" s="23" t="n">
        <x:f>-Datos!G15</x:f>
        <x:v>-1156.08</x:v>
      </x:c>
      <x:c r="H15" s="23" t="n">
        <x:f>-Datos!H15</x:f>
        <x:v>-1111.74</x:v>
      </x:c>
      <x:c r="I15" s="23" t="n">
        <x:f>-Datos!I15</x:f>
        <x:v>-1231.44</x:v>
      </x:c>
      <x:c r="J15" s="23" t="n">
        <x:f>-Datos!J15</x:f>
        <x:v>-1292.7</x:v>
      </x:c>
      <x:c r="K15" s="23" t="n">
        <x:f>-Datos!K15</x:f>
        <x:v>-1181.68</x:v>
      </x:c>
      <x:c r="L15" s="23" t="n">
        <x:f>-Datos!L15</x:f>
        <x:v>-1104.7</x:v>
      </x:c>
      <x:c r="M15" s="23" t="n">
        <x:f>-Datos!M15</x:f>
        <x:v>-1204.84</x:v>
      </x:c>
      <x:c r="N15" s="23" t="n">
        <x:f>SUM(B15:M15)</x:f>
        <x:v>-14345.370000000003</x:v>
      </x:c>
    </x:row>
    <x:row r="16">
      <x:c r="A16" t="str">
        <x:v>(-) Suministros</x:v>
      </x:c>
      <x:c r="B16" s="23" t="n">
        <x:f>-Datos!B16</x:f>
        <x:v>-616.08</x:v>
      </x:c>
      <x:c r="C16" s="23" t="n">
        <x:f>-Datos!C16</x:f>
        <x:v>-556.02</x:v>
      </x:c>
      <x:c r="D16" s="23" t="n">
        <x:f>-Datos!D16</x:f>
        <x:v>-577.7</x:v>
      </x:c>
      <x:c r="E16" s="23" t="n">
        <x:f>-Datos!E16</x:f>
        <x:v>-640.82</x:v>
      </x:c>
      <x:c r="F16" s="23" t="n">
        <x:f>-Datos!F16</x:f>
        <x:v>-628.08</x:v>
      </x:c>
      <x:c r="G16" s="23" t="n">
        <x:f>-Datos!G16</x:f>
        <x:v>-563.15</x:v>
      </x:c>
      <x:c r="H16" s="23" t="n">
        <x:f>-Datos!H16</x:f>
        <x:v>-566.71</x:v>
      </x:c>
      <x:c r="I16" s="23" t="n">
        <x:f>-Datos!I16</x:f>
        <x:v>-632.14</x:v>
      </x:c>
      <x:c r="J16" s="23" t="n">
        <x:f>-Datos!J16</x:f>
        <x:v>-637.84</x:v>
      </x:c>
      <x:c r="K16" s="23" t="n">
        <x:f>-Datos!K16</x:f>
        <x:v>-573.21</x:v>
      </x:c>
      <x:c r="L16" s="23" t="n">
        <x:f>-Datos!L16</x:f>
        <x:v>-558.37</x:v>
      </x:c>
      <x:c r="M16" s="23" t="n">
        <x:f>-Datos!M16</x:f>
        <x:v>-620.9</x:v>
      </x:c>
      <x:c r="N16" s="23" t="n">
        <x:f>SUM(B16:M16)</x:f>
        <x:v>-7171.0199999999995</x:v>
      </x:c>
    </x:row>
    <x:row r="17">
      <x:c r="A17" t="str">
        <x:v>(-) Marketing</x:v>
      </x:c>
      <x:c r="B17" s="23" t="n">
        <x:f>-Datos!B17</x:f>
        <x:v>-796.26</x:v>
      </x:c>
      <x:c r="C17" s="23" t="n">
        <x:f>-Datos!C17</x:f>
        <x:v>-736</x:v>
      </x:c>
      <x:c r="D17" s="23" t="n">
        <x:f>-Datos!D17</x:f>
        <x:v>-794.68</x:v>
      </x:c>
      <x:c r="E17" s="23" t="n">
        <x:f>-Datos!E17</x:f>
        <x:v>-863.24</x:v>
      </x:c>
      <x:c r="F17" s="23" t="n">
        <x:f>-Datos!F17</x:f>
        <x:v>-814.26</x:v>
      </x:c>
      <x:c r="G17" s="23" t="n">
        <x:f>-Datos!G17</x:f>
        <x:v>-738.78</x:v>
      </x:c>
      <x:c r="H17" s="23" t="n">
        <x:f>-Datos!H17</x:f>
        <x:v>-777.07</x:v>
      </x:c>
      <x:c r="I17" s="23" t="n">
        <x:f>-Datos!I17</x:f>
        <x:v>-857.98</x:v>
      </x:c>
      <x:c r="J17" s="23" t="n">
        <x:f>-Datos!J17</x:f>
        <x:v>-831.13</x:v>
      </x:c>
      <x:c r="K17" s="23" t="n">
        <x:f>-Datos!K17</x:f>
        <x:v>-746.42</x:v>
      </x:c>
      <x:c r="L17" s="23" t="n">
        <x:f>-Datos!L17</x:f>
        <x:v>-761.29</x:v>
      </x:c>
      <x:c r="M17" s="23" t="n">
        <x:f>-Datos!M17</x:f>
        <x:v>-848.1</x:v>
      </x:c>
      <x:c r="N17" s="23" t="n">
        <x:f>SUM(B17:M17)</x:f>
        <x:v>-9565.210000000001</x:v>
      </x:c>
    </x:row>
    <x:row r="18">
      <x:c r="A18" t="str">
        <x:v>(-) Tecnología</x:v>
      </x:c>
      <x:c r="B18" s="23" t="n">
        <x:f>-Datos!B18</x:f>
        <x:v>-327.96</x:v>
      </x:c>
      <x:c r="C18" s="23" t="n">
        <x:f>-Datos!C18</x:f>
        <x:v>-314.82</x:v>
      </x:c>
      <x:c r="D18" s="23" t="n">
        <x:f>-Datos!D18</x:f>
        <x:v>-348.47</x:v>
      </x:c>
      <x:c r="E18" s="23" t="n">
        <x:f>-Datos!E18</x:f>
        <x:v>-366.38</x:v>
      </x:c>
      <x:c r="F18" s="23" t="n">
        <x:f>-Datos!F18</x:f>
        <x:v>-335.26</x:v>
      </x:c>
      <x:c r="G18" s="23" t="n">
        <x:f>-Datos!G18</x:f>
        <x:v>-312.95</x:v>
      </x:c>
      <x:c r="H18" s="23" t="n">
        <x:f>-Datos!H18</x:f>
        <x:v>-340.91</x:v>
      </x:c>
      <x:c r="I18" s="23" t="n">
        <x:f>-Datos!I18</x:f>
        <x:v>-367.18</x:v>
      </x:c>
      <x:c r="J18" s="23" t="n">
        <x:f>-Datos!J18</x:f>
        <x:v>-342.93</x:v>
      </x:c>
      <x:c r="K18" s="23" t="n">
        <x:f>-Datos!K18</x:f>
        <x:v>-313.23</x:v>
      </x:c>
      <x:c r="L18" s="23" t="n">
        <x:f>-Datos!L18</x:f>
        <x:v>-333.28</x:v>
      </x:c>
      <x:c r="M18" s="23" t="n">
        <x:f>-Datos!M18</x:f>
        <x:v>-365.82</x:v>
      </x:c>
      <x:c r="N18" s="23" t="n">
        <x:f>SUM(B18:M18)</x:f>
        <x:v>-4069.19</x:v>
      </x:c>
    </x:row>
    <x:row r="19">
      <x:c r="A19" t="str">
        <x:v>(-) Otros operativos</x:v>
      </x:c>
      <x:c r="B19" s="23" t="n">
        <x:f>-Datos!B19</x:f>
        <x:v>-469.73</x:v>
      </x:c>
      <x:c r="C19" s="23" t="n">
        <x:f>-Datos!C19</x:f>
        <x:v>-471.78</x:v>
      </x:c>
      <x:c r="D19" s="23" t="n">
        <x:f>-Datos!D19</x:f>
        <x:v>-526.28</x:v>
      </x:c>
      <x:c r="E19" s="23" t="n">
        <x:f>-Datos!E19</x:f>
        <x:v>-531.94</x:v>
      </x:c>
      <x:c r="F19" s="23" t="n">
        <x:f>-Datos!F19</x:f>
        <x:v>-478.24</x:v>
      </x:c>
      <x:c r="G19" s="23" t="n">
        <x:f>-Datos!G19</x:f>
        <x:v>-464.98</x:v>
      </x:c>
      <x:c r="H19" s="23" t="n">
        <x:f>-Datos!H19</x:f>
        <x:v>-516.81</x:v>
      </x:c>
      <x:c r="I19" s="23" t="n">
        <x:f>-Datos!I19</x:f>
        <x:v>-537.4</x:v>
      </x:c>
      <x:c r="J19" s="23" t="n">
        <x:f>-Datos!J19</x:f>
        <x:v>-488.48</x:v>
      </x:c>
      <x:c r="K19" s="23" t="n">
        <x:f>-Datos!K19</x:f>
        <x:v>-460.97</x:v>
      </x:c>
      <x:c r="L19" s="23" t="n">
        <x:f>-Datos!L19</x:f>
        <x:v>-506</x:v>
      </x:c>
      <x:c r="M19" s="23" t="n">
        <x:f>-Datos!M19</x:f>
        <x:v>-539.87</x:v>
      </x:c>
      <x:c r="N19" s="23" t="n">
        <x:f>SUM(B19:M19)</x:f>
        <x:v>-5992.4800000000005</x:v>
      </x:c>
    </x:row>
    <x:row r="20" ht="23" customHeight="1">
      <x:c r="A20" s="44" t="str">
        <x:v>RESULTADO ANTES DE DEPRECIACIÓN</x:v>
      </x:c>
      <x:c r="B20" s="45" t="n">
        <x:f>SUM(B13:B19)</x:f>
        <x:v>5053.919999999998</x:v>
      </x:c>
      <x:c r="C20" s="45" t="n">
        <x:f>SUM(C13:C19)</x:f>
        <x:v>7769.929999999998</x:v>
      </x:c>
      <x:c r="D20" s="45" t="n">
        <x:f>SUM(D13:D19)</x:f>
        <x:v>7029.209999999997</x:v>
      </x:c>
      <x:c r="E20" s="45" t="n">
        <x:f>SUM(E13:E19)</x:f>
        <x:v>4208.430000000002</x:v>
      </x:c>
      <x:c r="F20" s="45" t="n">
        <x:f>SUM(F13:F19)</x:f>
        <x:v>4550.049999999998</x:v>
      </x:c>
      <x:c r="G20" s="45" t="n">
        <x:f>SUM(G13:G19)</x:f>
        <x:v>7419.180000000002</x:v>
      </x:c>
      <x:c r="H20" s="45" t="n">
        <x:f>SUM(H13:H19)</x:f>
        <x:v>7483.449999999999</x:v>
      </x:c>
      <x:c r="I20" s="45" t="n">
        <x:f>SUM(I13:I19)</x:f>
        <x:v>4623.409999999998</x:v>
      </x:c>
      <x:c r="J20" s="45" t="n">
        <x:f>SUM(J13:J19)</x:f>
        <x:v>4154.5300000000025</x:v>
      </x:c>
      <x:c r="K20" s="45" t="n">
        <x:f>SUM(K13:K19)</x:f>
        <x:v>6948.240000000001</x:v>
      </x:c>
      <x:c r="L20" s="45" t="n">
        <x:f>SUM(L13:L19)</x:f>
        <x:v>7812.35</x:v>
      </x:c>
      <x:c r="M20" s="45" t="n">
        <x:f>SUM(M13:M19)</x:f>
        <x:v>5140.890000000002</x:v>
      </x:c>
      <x:c r="N20" s="45" t="n">
        <x:f>SUM(B20:M20)</x:f>
        <x:v>72193.58999999998</x:v>
      </x:c>
    </x:row>
    <x:row r="21">
      <x:c r="A21" t="str">
        <x:v>(-) Depreciación / amortización</x:v>
      </x:c>
      <x:c r="B21" s="23" t="n">
        <x:f>-Datos!B20</x:f>
        <x:v>-230.97</x:v>
      </x:c>
      <x:c r="C21" s="23" t="n">
        <x:f>-Datos!C20</x:f>
        <x:v>-242.52</x:v>
      </x:c>
      <x:c r="D21" s="23" t="n">
        <x:f>-Datos!D20</x:f>
        <x:v>-267.97</x:v>
      </x:c>
      <x:c r="E21" s="23" t="n">
        <x:f>-Datos!E20</x:f>
        <x:v>-260.02</x:v>
      </x:c>
      <x:c r="F21" s="23" t="n">
        <x:f>-Datos!F20</x:f>
        <x:v>-233.44</x:v>
      </x:c>
      <x:c r="G21" s="23" t="n">
        <x:f>-Datos!G20</x:f>
        <x:v>-237.64</x:v>
      </x:c>
      <x:c r="H21" s="23" t="n">
        <x:f>-Datos!H20</x:f>
        <x:v>-264.81</x:v>
      </x:c>
      <x:c r="I21" s="23" t="n">
        <x:f>-Datos!I20</x:f>
        <x:v>-264.46</x:v>
      </x:c>
      <x:c r="J21" s="23" t="n">
        <x:f>-Datos!J20</x:f>
        <x:v>-237.24</x:v>
      </x:c>
      <x:c r="K21" s="23" t="n">
        <x:f>-Datos!K20</x:f>
        <x:v>-233.74</x:v>
      </x:c>
      <x:c r="L21" s="23" t="n">
        <x:f>-Datos!L20</x:f>
        <x:v>-260.46</x:v>
      </x:c>
      <x:c r="M21" s="23" t="n">
        <x:f>-Datos!M20</x:f>
        <x:v>-267.74</x:v>
      </x:c>
      <x:c r="N21" s="23" t="n">
        <x:f>SUM(B21:M21)</x:f>
        <x:v>-3001.0099999999993</x:v>
      </x:c>
    </x:row>
    <x:row r="22" ht="23" customHeight="1">
      <x:c r="A22" s="44" t="str">
        <x:v>RESULTADO OPERATIVO</x:v>
      </x:c>
      <x:c r="B22" s="45" t="n">
        <x:f>SUM(B20:B21)</x:f>
        <x:v>4822.949999999998</x:v>
      </x:c>
      <x:c r="C22" s="45" t="n">
        <x:f>SUM(C20:C21)</x:f>
        <x:v>7527.409999999997</x:v>
      </x:c>
      <x:c r="D22" s="45" t="n">
        <x:f>SUM(D20:D21)</x:f>
        <x:v>6761.239999999997</x:v>
      </x:c>
      <x:c r="E22" s="45" t="n">
        <x:f>SUM(E20:E21)</x:f>
        <x:v>3948.410000000002</x:v>
      </x:c>
      <x:c r="F22" s="45" t="n">
        <x:f>SUM(F20:F21)</x:f>
        <x:v>4316.609999999999</x:v>
      </x:c>
      <x:c r="G22" s="45" t="n">
        <x:f>SUM(G20:G21)</x:f>
        <x:v>7181.540000000002</x:v>
      </x:c>
      <x:c r="H22" s="45" t="n">
        <x:f>SUM(H20:H21)</x:f>
        <x:v>7218.6399999999985</x:v>
      </x:c>
      <x:c r="I22" s="45" t="n">
        <x:f>SUM(I20:I21)</x:f>
        <x:v>4358.949999999998</x:v>
      </x:c>
      <x:c r="J22" s="45" t="n">
        <x:f>SUM(J20:J21)</x:f>
        <x:v>3917.2900000000027</x:v>
      </x:c>
      <x:c r="K22" s="45" t="n">
        <x:f>SUM(K20:K21)</x:f>
        <x:v>6714.500000000001</x:v>
      </x:c>
      <x:c r="L22" s="45" t="n">
        <x:f>SUM(L20:L21)</x:f>
        <x:v>7551.89</x:v>
      </x:c>
      <x:c r="M22" s="45" t="n">
        <x:f>SUM(M20:M21)</x:f>
        <x:v>4873.150000000002</x:v>
      </x:c>
      <x:c r="N22" s="45" t="n">
        <x:f>SUM(B22:M22)</x:f>
        <x:v>69192.58</x:v>
      </x:c>
    </x:row>
    <x:row r="23">
      <x:c r="A23" t="str">
        <x:v>(+) Otros ingresos</x:v>
      </x:c>
      <x:c r="B23" s="23" t="n">
        <x:f>Datos!B22</x:f>
        <x:v>116.17</x:v>
      </x:c>
      <x:c r="C23" s="23" t="n">
        <x:f>Datos!C22</x:f>
        <x:v>129.05</x:v>
      </x:c>
      <x:c r="D23" s="23" t="n">
        <x:f>Datos!D22</x:f>
        <x:v>134.41</x:v>
      </x:c>
      <x:c r="E23" s="23" t="n">
        <x:f>Datos!E22</x:f>
        <x:v>122.28</x:v>
      </x:c>
      <x:c r="F23" s="23" t="n">
        <x:f>Datos!F22</x:f>
        <x:v>115.21</x:v>
      </x:c>
      <x:c r="G23" s="23" t="n">
        <x:f>Datos!G22</x:f>
        <x:v>126.33</x:v>
      </x:c>
      <x:c r="H23" s="23" t="n">
        <x:f>Datos!H22</x:f>
        <x:v>134.98</x:v>
      </x:c>
      <x:c r="I23" s="23" t="n">
        <x:f>Datos!I22</x:f>
        <x:v>125.08</x:v>
      </x:c>
      <x:c r="J23" s="23" t="n">
        <x:f>Datos!J22</x:f>
        <x:v>115.03</x:v>
      </x:c>
      <x:c r="K23" s="23" t="n">
        <x:f>Datos!K22</x:f>
        <x:v>123.51</x:v>
      </x:c>
      <x:c r="L23" s="23" t="n">
        <x:f>Datos!L22</x:f>
        <x:v>134.76</x:v>
      </x:c>
      <x:c r="M23" s="23" t="n">
        <x:f>Datos!M22</x:f>
        <x:v>127.87</x:v>
      </x:c>
      <x:c r="N23" s="23" t="n">
        <x:f>SUM(B23:M23)</x:f>
        <x:v>1504.6800000000003</x:v>
      </x:c>
    </x:row>
    <x:row r="24">
      <x:c r="A24" t="str">
        <x:v>(-) Gastos financieros</x:v>
      </x:c>
      <x:c r="B24" s="23" t="n">
        <x:f>-Datos!B21</x:f>
        <x:v>-156.45</x:v>
      </x:c>
      <x:c r="C24" s="23" t="n">
        <x:f>-Datos!C21</x:f>
        <x:v>-170.23</x:v>
      </x:c>
      <x:c r="D24" s="23" t="n">
        <x:f>-Datos!D21</x:f>
        <x:v>-183.58</x:v>
      </x:c>
      <x:c r="E24" s="23" t="n">
        <x:f>-Datos!E21</x:f>
        <x:v>-171.69</x:v>
      </x:c>
      <x:c r="F24" s="23" t="n">
        <x:f>-Datos!F21</x:f>
        <x:v>-156.66</x:v>
      </x:c>
      <x:c r="G24" s="23" t="n">
        <x:f>-Datos!G21</x:f>
        <x:v>-166.42</x:v>
      </x:c>
      <x:c r="H24" s="23" t="n">
        <x:f>-Datos!H21</x:f>
        <x:v>-182.83</x:v>
      </x:c>
      <x:c r="I24" s="23" t="n">
        <x:f>-Datos!I21</x:f>
        <x:v>-175.4</x:v>
      </x:c>
      <x:c r="J24" s="23" t="n">
        <x:f>-Datos!J21</x:f>
        <x:v>-157.93</x:v>
      </x:c>
      <x:c r="K24" s="23" t="n">
        <x:f>-Datos!K21</x:f>
        <x:v>-162.9</x:v>
      </x:c>
      <x:c r="L24" s="23" t="n">
        <x:f>-Datos!L21</x:f>
        <x:v>-181.07</x:v>
      </x:c>
      <x:c r="M24" s="23" t="n">
        <x:f>-Datos!M21</x:f>
        <x:v>-178.67</x:v>
      </x:c>
      <x:c r="N24" s="23" t="n">
        <x:f>SUM(B24:M24)</x:f>
        <x:v>-2043.8300000000002</x:v>
      </x:c>
    </x:row>
    <x:row r="25" ht="23" customHeight="1">
      <x:c r="A25" s="44" t="str">
        <x:v>RESULTADO ANTES DE IMPUESTOS</x:v>
      </x:c>
      <x:c r="B25" s="45" t="n">
        <x:f>SUM(B22:B24)</x:f>
        <x:v>4782.669999999998</x:v>
      </x:c>
      <x:c r="C25" s="45" t="n">
        <x:f>SUM(C22:C24)</x:f>
        <x:v>7486.229999999998</x:v>
      </x:c>
      <x:c r="D25" s="45" t="n">
        <x:f>SUM(D22:D24)</x:f>
        <x:v>6712.069999999997</x:v>
      </x:c>
      <x:c r="E25" s="45" t="n">
        <x:f>SUM(E22:E24)</x:f>
        <x:v>3899.0000000000023</x:v>
      </x:c>
      <x:c r="F25" s="45" t="n">
        <x:f>SUM(F22:F24)</x:f>
        <x:v>4275.159999999999</x:v>
      </x:c>
      <x:c r="G25" s="45" t="n">
        <x:f>SUM(G22:G24)</x:f>
        <x:v>7141.450000000002</x:v>
      </x:c>
      <x:c r="H25" s="45" t="n">
        <x:f>SUM(H22:H24)</x:f>
        <x:v>7170.789999999998</x:v>
      </x:c>
      <x:c r="I25" s="45" t="n">
        <x:f>SUM(I22:I24)</x:f>
        <x:v>4308.629999999998</x:v>
      </x:c>
      <x:c r="J25" s="45" t="n">
        <x:f>SUM(J22:J24)</x:f>
        <x:v>3874.390000000003</x:v>
      </x:c>
      <x:c r="K25" s="45" t="n">
        <x:f>SUM(K22:K24)</x:f>
        <x:v>6675.1100000000015</x:v>
      </x:c>
      <x:c r="L25" s="45" t="n">
        <x:f>SUM(L22:L24)</x:f>
        <x:v>7505.580000000001</x:v>
      </x:c>
      <x:c r="M25" s="45" t="n">
        <x:f>SUM(M22:M24)</x:f>
        <x:v>4822.350000000002</x:v>
      </x:c>
      <x:c r="N25" s="45" t="n">
        <x:f>SUM(B25:M25)</x:f>
        <x:v>68653.43000000001</x:v>
      </x:c>
    </x:row>
    <x:row r="26">
      <x:c r="A26" t="str">
        <x:v>(-) Impuesto estimado ingresado</x:v>
      </x:c>
      <x:c r="B26" s="23" t="n">
        <x:f>-Datos!B23</x:f>
        <x:v>-854.55</x:v>
      </x:c>
      <x:c r="C26" s="23" t="n">
        <x:f>-Datos!C23</x:f>
        <x:v>-952.49</x:v>
      </x:c>
      <x:c r="D26" s="23" t="n">
        <x:f>-Datos!D23</x:f>
        <x:v>-952.88</x:v>
      </x:c>
      <x:c r="E26" s="23" t="n">
        <x:f>-Datos!E23</x:f>
        <x:v>-854.99</x:v>
      </x:c>
      <x:c r="F26" s="23" t="n">
        <x:f>-Datos!F23</x:f>
        <x:v>-840.76</x:v>
      </x:c>
      <x:c r="G26" s="23" t="n">
        <x:f>-Datos!G23</x:f>
        <x:v>-936.62</x:v>
      </x:c>
      <x:c r="H26" s="23" t="n">
        <x:f>-Datos!H23</x:f>
        <x:v>-964.42</x:v>
      </x:c>
      <x:c r="I26" s="23" t="n">
        <x:f>-Datos!I23</x:f>
        <x:v>-872.49</x:v>
      </x:c>
      <x:c r="J26" s="23" t="n">
        <x:f>-Datos!J23</x:f>
        <x:v>-831.68</x:v>
      </x:c>
      <x:c r="K26" s="23" t="n">
        <x:f>-Datos!K23</x:f>
        <x:v>-917.84</x:v>
      </x:c>
      <x:c r="L26" s="23" t="n">
        <x:f>-Datos!L23</x:f>
        <x:v>-970.84</x:v>
      </x:c>
      <x:c r="M26" s="23" t="n">
        <x:f>-Datos!M23</x:f>
        <x:v>-892.18</x:v>
      </x:c>
      <x:c r="N26" s="23" t="n">
        <x:f>SUM(B26:M26)</x:f>
        <x:v>-10841.74</x:v>
      </x:c>
    </x:row>
    <x:row r="27" ht="26" customHeight="1">
      <x:c r="A27" s="12" t="str">
        <x:v>UTILIDAD NETA</x:v>
      </x:c>
      <x:c r="B27" s="51" t="n">
        <x:f>SUM(B25:B26)</x:f>
        <x:v>3928.119999999998</x:v>
      </x:c>
      <x:c r="C27" s="51" t="n">
        <x:f>SUM(C25:C26)</x:f>
        <x:v>6533.739999999998</x:v>
      </x:c>
      <x:c r="D27" s="51" t="n">
        <x:f>SUM(D25:D26)</x:f>
        <x:v>5759.189999999997</x:v>
      </x:c>
      <x:c r="E27" s="51" t="n">
        <x:f>SUM(E25:E26)</x:f>
        <x:v>3044.010000000002</x:v>
      </x:c>
      <x:c r="F27" s="51" t="n">
        <x:f>SUM(F25:F26)</x:f>
        <x:v>3434.3999999999987</x:v>
      </x:c>
      <x:c r="G27" s="51" t="n">
        <x:f>SUM(G25:G26)</x:f>
        <x:v>6204.830000000002</x:v>
      </x:c>
      <x:c r="H27" s="51" t="n">
        <x:f>SUM(H25:H26)</x:f>
        <x:v>6206.369999999998</x:v>
      </x:c>
      <x:c r="I27" s="51" t="n">
        <x:f>SUM(I25:I26)</x:f>
        <x:v>3436.1399999999985</x:v>
      </x:c>
      <x:c r="J27" s="51" t="n">
        <x:f>SUM(J25:J26)</x:f>
        <x:v>3042.710000000003</x:v>
      </x:c>
      <x:c r="K27" s="51" t="n">
        <x:f>SUM(K25:K26)</x:f>
        <x:v>5757.270000000001</x:v>
      </x:c>
      <x:c r="L27" s="51" t="n">
        <x:f>SUM(L25:L26)</x:f>
        <x:v>6534.740000000001</x:v>
      </x:c>
      <x:c r="M27" s="51" t="n">
        <x:f>SUM(M25:M26)</x:f>
        <x:v>3930.1700000000023</x:v>
      </x:c>
      <x:c r="N27" s="51" t="n">
        <x:f>SUM(B27:M27)</x:f>
        <x:v>57811.69000000001</x:v>
      </x:c>
    </x:row>
    <x:row r="28">
      <x:c r="A28" s="56" t="str">
        <x:v>Margen bruto (%)</x:v>
      </x:c>
      <x:c r="B28" s="57" t="n">
        <x:f>IFERROR(B13/B11,0)</x:f>
        <x:v>0.6081823252848833</x:v>
      </x:c>
      <x:c r="C28" s="57" t="n">
        <x:f>IFERROR(C13/C11,0)</x:f>
        <x:v>0.6511442124505002</x:v>
      </x:c>
      <x:c r="D28" s="57" t="n">
        <x:f>IFERROR(D13/D11,0)</x:f>
        <x:v>0.6621462049591348</x:v>
      </x:c>
      <x:c r="E28" s="57" t="n">
        <x:f>IFERROR(E13/E11,0)</x:f>
        <x:v>0.6180001946804559</x:v>
      </x:c>
      <x:c r="F28" s="57" t="n">
        <x:f>IFERROR(F13/F11,0)</x:f>
        <x:v>0.6028093006273937</x:v>
      </x:c>
      <x:c r="G28" s="57" t="n">
        <x:f>IFERROR(G13/G11,0)</x:f>
        <x:v>0.6434437350868314</x:v>
      </x:c>
      <x:c r="H28" s="57" t="n">
        <x:f>IFERROR(H13/H11,0)</x:f>
        <x:v>0.6649750712647076</x:v>
      </x:c>
      <x:c r="I28" s="57" t="n">
        <x:f>IFERROR(I13/I11,0)</x:f>
        <x:v>0.6276384085604878</x:v>
      </x:c>
      <x:c r="J28" s="57" t="n">
        <x:f>IFERROR(J13/J11,0)</x:f>
        <x:v>0.5997670258826822</x:v>
      </x:c>
      <x:c r="K28" s="57" t="n">
        <x:f>IFERROR(K13/K11,0)</x:f>
        <x:v>0.6349360540726778</x:v>
      </x:c>
      <x:c r="L28" s="57" t="n">
        <x:f>IFERROR(L13/L11,0)</x:f>
        <x:v>0.6653271200738462</x:v>
      </x:c>
      <x:c r="M28" s="57" t="n">
        <x:f>IFERROR(M13/M11,0)</x:f>
        <x:v>0.6376144488805954</x:v>
      </x:c>
      <x:c r="N28" s="57" t="n">
        <x:f>IFERROR(N13/N11,0)</x:f>
        <x:v>0.635317798255075</x:v>
      </x:c>
    </x:row>
    <x:row r="29">
      <x:c r="A29" s="56" t="str">
        <x:v>Margen operativo (%)</x:v>
      </x:c>
      <x:c r="B29" s="57" t="n">
        <x:f>IFERROR(B22/B11,0)</x:f>
        <x:v>0.21961681636556118</x:v>
      </x:c>
      <x:c r="C29" s="57" t="n">
        <x:f>IFERROR(C22/C11,0)</x:f>
        <x:v>0.31918161322316</x:v>
      </x:c>
      <x:c r="D29" s="57" t="n">
        <x:f>IFERROR(D22/D11,0)</x:f>
        <x:v>0.30754605066847146</x:v>
      </x:c>
      <x:c r="E29" s="57" t="n">
        <x:f>IFERROR(E22/E11,0)</x:f>
        <x:v>0.1960913925413548</x:v>
      </x:c>
      <x:c r="F29" s="57" t="n">
        <x:f>IFERROR(F22/F11,0)</x:f>
        <x:v>0.20102538262074715</x:v>
      </x:c>
      <x:c r="G29" s="57" t="n">
        <x:f>IFERROR(G22/G11,0)</x:f>
        <x:v>0.3054531689287188</x:v>
      </x:c>
      <x:c r="H29" s="57" t="n">
        <x:f>IFERROR(H22/H11,0)</x:f>
        <x:v>0.32137077548200227</x:v>
      </x:c>
      <x:c r="I29" s="57" t="n">
        <x:f>IFERROR(I22/I11,0)</x:f>
        <x:v>0.2149862789931483</x:v>
      </x:c>
      <x:c r="J29" s="57" t="n">
        <x:f>IFERROR(J22/J11,0)</x:f>
        <x:v>0.18640261029987337</x:v>
      </x:c>
      <x:c r="K29" s="57" t="n">
        <x:f>IFERROR(K22/K11,0)</x:f>
        <x:v>0.28809670815882843</x:v>
      </x:c>
      <x:c r="L29" s="57" t="n">
        <x:f>IFERROR(L22/L11,0)</x:f>
        <x:v>0.32990896354566435</x:v>
      </x:c>
      <x:c r="M29" s="57" t="n">
        <x:f>IFERROR(M22/M11,0)</x:f>
        <x:v>0.23724211728542624</x:v>
      </x:c>
      <x:c r="N29" s="57" t="n">
        <x:f>IFERROR(N22/N11,0)</x:f>
        <x:v>0.2629505739378688</x:v>
      </x:c>
    </x:row>
    <x:row r="30">
      <x:c r="A30" s="56" t="str">
        <x:v>Margen neto (%)</x:v>
      </x:c>
      <x:c r="B30" s="57" t="n">
        <x:f>IFERROR(B27/B11,0)</x:f>
        <x:v>0.178870029484421</x:v>
      </x:c>
      <x:c r="C30" s="57" t="n">
        <x:f>IFERROR(C27/C11,0)</x:f>
        <x:v>0.2770474404317939</x:v>
      </x:c>
      <x:c r="D30" s="57" t="n">
        <x:f>IFERROR(D27/D11,0)</x:f>
        <x:v>0.26196616886094176</x:v>
      </x:c>
      <x:c r="E30" s="57" t="n">
        <x:f>IFERROR(E27/E11,0)</x:f>
        <x:v>0.1511758302227503</x:v>
      </x:c>
      <x:c r="F30" s="57" t="n">
        <x:f>IFERROR(F27/F11,0)</x:f>
        <x:v>0.1599406881957587</x:v>
      </x:c>
      <x:c r="G30" s="57" t="n">
        <x:f>IFERROR(G27/G11,0)</x:f>
        <x:v>0.26391066347384856</x:v>
      </x:c>
      <x:c r="H30" s="57" t="n">
        <x:f>IFERROR(H27/H11,0)</x:f>
        <x:v>0.2763049466143531</x:v>
      </x:c>
      <x:c r="I30" s="57" t="n">
        <x:f>IFERROR(I27/I11,0)</x:f>
        <x:v>0.16947268326076614</x:v>
      </x:c>
      <x:c r="J30" s="57" t="n">
        <x:f>IFERROR(J27/J11,0)</x:f>
        <x:v>0.14478608588731698</x:v>
      </x:c>
      <x:c r="K30" s="57" t="n">
        <x:f>IFERROR(K27/K11,0)</x:f>
        <x:v>0.24702517461934298</x:v>
      </x:c>
      <x:c r="L30" s="57" t="n">
        <x:f>IFERROR(L27/L11,0)</x:f>
        <x:v>0.2854741396445651</x:v>
      </x:c>
      <x:c r="M30" s="57" t="n">
        <x:f>IFERROR(M27/M11,0)</x:f>
        <x:v>0.19133452737791035</x:v>
      </x:c>
      <x:c r="N30" s="57" t="n">
        <x:f>IFERROR(N27/N11,0)</x:f>
        <x:v>0.2197001046328689</x:v>
      </x:c>
    </x:row>
  </x:sheetData>
  <x:mergeCells>
    <x:mergeCell ref="A1:N2"/>
    <x:mergeCell ref="A3:N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8" hidden="0" customWidth="1"/>
    <x:col min="3" max="3" width="1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40" customHeight="1">
      <x:c r="A1" s="4" t="str">
        <x:v>PANEL DE RESULTADOS · EMPRESA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40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4" ht="23" customHeight="1">
      <x:c r="A4" s="63" t="str">
        <x:v>INGRESOS NETOS · TOTAL</x:v>
      </x:c>
      <x:c r="B4" s="63"/>
      <x:c r="C4" s="63"/>
      <x:c r="D4" s="63"/>
      <x:c r="F4" s="63" t="str">
        <x:v>UTILIDAD NETA · TOTAL</x:v>
      </x:c>
      <x:c r="G4" s="63"/>
      <x:c r="H4" s="63"/>
      <x:c r="I4" s="63"/>
    </x:row>
    <x:row r="5">
      <x:c r="A5" s="72" t="n">
        <x:f>Estado!N11</x:f>
        <x:v>263139.11000000004</x:v>
      </x:c>
      <x:c r="B5" s="68"/>
      <x:c r="C5" s="68"/>
      <x:c r="D5" s="68"/>
      <x:c r="F5" s="72" t="n">
        <x:f>Estado!N27</x:f>
        <x:v>57811.69000000001</x:v>
      </x:c>
      <x:c r="G5" s="68"/>
      <x:c r="H5" s="68"/>
      <x:c r="I5" s="68"/>
    </x:row>
    <x:row r="6">
      <x:c r="A6" s="68"/>
      <x:c r="B6" s="68"/>
      <x:c r="C6" s="68"/>
      <x:c r="D6" s="68"/>
      <x:c r="F6" s="68"/>
      <x:c r="G6" s="68"/>
      <x:c r="H6" s="68"/>
      <x:c r="I6" s="68"/>
    </x:row>
    <x:row r="7">
      <x:c r="A7" s="68"/>
      <x:c r="B7" s="68"/>
      <x:c r="C7" s="68"/>
      <x:c r="D7" s="68"/>
      <x:c r="F7" s="68"/>
      <x:c r="G7" s="68"/>
      <x:c r="H7" s="68"/>
      <x:c r="I7" s="68"/>
    </x:row>
    <x:row r="9" ht="23" customHeight="1">
      <x:c r="A9" s="63" t="str">
        <x:v>MARGEN BRUTO</x:v>
      </x:c>
      <x:c r="B9" s="63"/>
      <x:c r="C9" s="63"/>
      <x:c r="D9" s="63"/>
      <x:c r="F9" s="63" t="str">
        <x:v>MARGEN NETO</x:v>
      </x:c>
      <x:c r="G9" s="63"/>
      <x:c r="H9" s="63"/>
      <x:c r="I9" s="63"/>
    </x:row>
    <x:row r="10">
      <x:c r="A10" s="75" t="n">
        <x:f>Estado!N28</x:f>
        <x:v>0.635317798255075</x:v>
      </x:c>
      <x:c r="B10" s="76"/>
      <x:c r="C10" s="76"/>
      <x:c r="D10" s="76"/>
      <x:c r="F10" s="75" t="n">
        <x:f>Estado!N30</x:f>
        <x:v>0.2197001046328689</x:v>
      </x:c>
      <x:c r="G10" s="76"/>
      <x:c r="H10" s="76"/>
      <x:c r="I10" s="76"/>
    </x:row>
    <x:row r="11">
      <x:c r="A11" s="76"/>
      <x:c r="B11" s="76"/>
      <x:c r="C11" s="76"/>
      <x:c r="D11" s="76"/>
      <x:c r="F11" s="76"/>
      <x:c r="G11" s="76"/>
      <x:c r="H11" s="76"/>
      <x:c r="I11" s="76"/>
    </x:row>
    <x:row r="14" ht="26" customHeight="1">
      <x:c r="A14" s="13" t="str">
        <x:v>PERÍODO</x:v>
      </x:c>
      <x:c r="B14" s="13" t="str">
        <x:v>INGRESOS NETOS</x:v>
      </x:c>
      <x:c r="C14" s="13" t="str">
        <x:v>UTILIDAD NETA</x:v>
      </x:c>
    </x:row>
    <x:row r="15">
      <x:c r="A15" t="str">
        <x:v>Ene</x:v>
      </x:c>
      <x:c r="B15" s="80" t="n">
        <x:f>Estado!B11</x:f>
        <x:v>21960.75</x:v>
      </x:c>
      <x:c r="C15" s="80" t="n">
        <x:f>Estado!B27</x:f>
        <x:v>3928.119999999998</x:v>
      </x:c>
    </x:row>
    <x:row r="16">
      <x:c r="A16" t="str">
        <x:v>Feb</x:v>
      </x:c>
      <x:c r="B16" s="80" t="n">
        <x:f>Estado!C11</x:f>
        <x:v>23583.469999999998</x:v>
      </x:c>
      <x:c r="C16" s="80" t="n">
        <x:f>Estado!C27</x:f>
        <x:v>6533.739999999998</x:v>
      </x:c>
    </x:row>
    <x:row r="17">
      <x:c r="A17" t="str">
        <x:v>Mar</x:v>
      </x:c>
      <x:c r="B17" s="80" t="n">
        <x:f>Estado!D11</x:f>
        <x:v>21984.48</x:v>
      </x:c>
      <x:c r="C17" s="80" t="n">
        <x:f>Estado!D27</x:f>
        <x:v>5759.189999999997</x:v>
      </x:c>
    </x:row>
    <x:row r="18">
      <x:c r="A18" t="str">
        <x:v>Abr</x:v>
      </x:c>
      <x:c r="B18" s="80" t="n">
        <x:f>Estado!E11</x:f>
        <x:v>20135.56</x:v>
      </x:c>
      <x:c r="C18" s="80" t="n">
        <x:f>Estado!E27</x:f>
        <x:v>3044.010000000002</x:v>
      </x:c>
    </x:row>
    <x:row r="19">
      <x:c r="A19" t="str">
        <x:v>May</x:v>
      </x:c>
      <x:c r="B19" s="80" t="n">
        <x:f>Estado!F11</x:f>
        <x:v>21472.96</x:v>
      </x:c>
      <x:c r="C19" s="80" t="n">
        <x:f>Estado!F27</x:f>
        <x:v>3434.3999999999987</x:v>
      </x:c>
    </x:row>
    <x:row r="20">
      <x:c r="A20" t="str">
        <x:v>Jun</x:v>
      </x:c>
      <x:c r="B20" s="80" t="n">
        <x:f>Estado!G11</x:f>
        <x:v>23511.100000000002</x:v>
      </x:c>
      <x:c r="C20" s="80" t="n">
        <x:f>Estado!G27</x:f>
        <x:v>6204.830000000002</x:v>
      </x:c>
    </x:row>
    <x:row r="21">
      <x:c r="A21" t="str">
        <x:v>Jul</x:v>
      </x:c>
      <x:c r="B21" s="80" t="n">
        <x:f>Estado!H11</x:f>
        <x:v>22462.03</x:v>
      </x:c>
      <x:c r="C21" s="80" t="n">
        <x:f>Estado!H27</x:f>
        <x:v>6206.369999999998</x:v>
      </x:c>
    </x:row>
    <x:row r="22">
      <x:c r="A22" t="str">
        <x:v>Ago</x:v>
      </x:c>
      <x:c r="B22" s="80" t="n">
        <x:f>Estado!I11</x:f>
        <x:v>20275.48</x:v>
      </x:c>
      <x:c r="C22" s="80" t="n">
        <x:f>Estado!I27</x:f>
        <x:v>3436.1399999999985</x:v>
      </x:c>
    </x:row>
    <x:row r="23">
      <x:c r="A23" t="str">
        <x:v>Sep</x:v>
      </x:c>
      <x:c r="B23" s="80" t="n">
        <x:f>Estado!J11</x:f>
        <x:v>21015.210000000003</x:v>
      </x:c>
      <x:c r="C23" s="80" t="n">
        <x:f>Estado!J27</x:f>
        <x:v>3042.710000000003</x:v>
      </x:c>
    </x:row>
    <x:row r="24">
      <x:c r="A24" t="str">
        <x:v>Oct</x:v>
      </x:c>
      <x:c r="B24" s="80" t="n">
        <x:f>Estado!K11</x:f>
        <x:v>23306.41</x:v>
      </x:c>
      <x:c r="C24" s="80" t="n">
        <x:f>Estado!K27</x:f>
        <x:v>5757.270000000001</x:v>
      </x:c>
    </x:row>
    <x:row r="25">
      <x:c r="A25" t="str">
        <x:v>Nov</x:v>
      </x:c>
      <x:c r="B25" s="80" t="n">
        <x:f>Estado!L11</x:f>
        <x:v>22890.83</x:v>
      </x:c>
      <x:c r="C25" s="80" t="n">
        <x:f>Estado!L27</x:f>
        <x:v>6534.740000000001</x:v>
      </x:c>
    </x:row>
    <x:row r="26">
      <x:c r="A26" t="str">
        <x:v>Dic</x:v>
      </x:c>
      <x:c r="B26" s="80" t="n">
        <x:f>Estado!M11</x:f>
        <x:v>20540.83</x:v>
      </x:c>
      <x:c r="C26" s="80" t="n">
        <x:f>Estado!M27</x:f>
        <x:v>3930.1700000000023</x:v>
      </x:c>
    </x:row>
  </x:sheetData>
  <x:mergeCells>
    <x:mergeCell ref="A1:J2"/>
    <x:mergeCell ref="A4:D4"/>
    <x:mergeCell ref="F4:I4"/>
    <x:mergeCell ref="A5:D7"/>
    <x:mergeCell ref="F5:I7"/>
    <x:mergeCell ref="A9:D9"/>
    <x:mergeCell ref="F9:I9"/>
    <x:mergeCell ref="A10:D11"/>
    <x:mergeCell ref="F10:I11"/>
  </x:mergeCells>
  <x:pageMargins left="0.7" right="0.7" top="0.75" bottom="0.75" header="0.3" footer="0.3"/>
  <x:drawing xmlns:r="http://schemas.openxmlformats.org/officeDocument/2006/relationships" r:id="Rb3451074b4f04448"/>
</x:worksheet>
</file>

<file path=xl/worksheets/sheet4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76" hidden="0" customWidth="1"/>
  </x:cols>
  <x:sheetData>
    <x:row r="1" ht="40" customHeight="1">
      <x:c r="A1" s="4" t="str">
        <x:v>GUÍA · ESTADO DE RESULTADOS</x:v>
      </x:c>
      <x:c r="B1" s="4"/>
      <x:c r="C1" s="4"/>
      <x:c r="D1" s="4"/>
      <x:c r="E1" s="4"/>
      <x:c r="F1" s="4"/>
      <x:c r="G1" s="4"/>
      <x:c r="H1" s="4"/>
    </x:row>
    <x:row r="2" ht="40" customHeight="1">
      <x:c r="A2" s="4"/>
      <x:c r="B2" s="4"/>
      <x:c r="C2" s="4"/>
      <x:c r="D2" s="4"/>
      <x:c r="E2" s="4"/>
      <x:c r="F2" s="4"/>
      <x:c r="G2" s="4"/>
      <x:c r="H2" s="4"/>
    </x:row>
    <x:row r="4" ht="36" customHeight="1">
      <x:c r="A4" s="83" t="str">
        <x:v>1. Configura</x:v>
      </x:c>
      <x:c r="B4" s="87" t="str">
        <x:v>En Datos, edita la moneda, empresa y los importes de cada columna.</x:v>
      </x:c>
    </x:row>
    <x:row r="5" ht="36" customHeight="1">
      <x:c r="A5" s="83" t="str">
        <x:v>2. Ingresos</x:v>
      </x:c>
      <x:c r="B5" s="87" t="str">
        <x:v>Las ventas y servicios suman; descuentos y devoluciones se introducen como positivos.</x:v>
      </x:c>
    </x:row>
    <x:row r="6" ht="36" customHeight="1">
      <x:c r="A6" s="83" t="str">
        <x:v>3. Costos / gastos</x:v>
      </x:c>
      <x:c r="B6" s="87" t="str">
        <x:v>Escribe costos y gastos como positivos en Datos: el Estado los resta automáticamente.</x:v>
      </x:c>
    </x:row>
    <x:row r="7" ht="36" customHeight="1">
      <x:c r="A7" s="83" t="str">
        <x:v>4. Impuesto</x:v>
      </x:c>
      <x:c r="B7" s="87" t="str">
        <x:v>Registra la cuantía estimada del impuesto calculada externamente. NO se aplica una tasa fiscal fija.</x:v>
      </x:c>
    </x:row>
    <x:row r="8" ht="36" customHeight="1">
      <x:c r="A8" s="83" t="str">
        <x:v>5. Revisa</x:v>
      </x:c>
      <x:c r="B8" s="87" t="str">
        <x:v>Consulta Estado para las utilidades y márgenes, e Indicadores para visualizar el conjunto.</x:v>
      </x:c>
    </x:row>
    <x:row r="9" ht="36" customHeight="1">
      <x:c r="A9" s="83" t="str">
        <x:v>6. Personaliza</x:v>
      </x:c>
      <x:c r="B9" s="87" t="str">
        <x:v>Reemplaza los valores ficticios antes de tomar decisiones; conserva una copia del archivo.</x:v>
      </x:c>
    </x:row>
    <x:row r="10" ht="36" customHeight="1">
      <x:c r="A10" s="83" t="str">
        <x:v>Definiciones</x:v>
      </x:c>
      <x:c r="B10" s="87" t="str">
        <x:v>Ingresos netos: ventas/servicios menos devoluciones y descuentos.</x:v>
      </x:c>
    </x:row>
    <x:row r="11" ht="36" customHeight="1">
      <x:c r="A11" s="83" t="str">
        <x:v>Utilidad bruta</x:v>
      </x:c>
      <x:c r="B11" s="87" t="str">
        <x:v>Ingresos netos menos costos directos.</x:v>
      </x:c>
    </x:row>
    <x:row r="12" ht="36" customHeight="1">
      <x:c r="A12" s="83" t="str">
        <x:v>Resultado operativo</x:v>
      </x:c>
      <x:c r="B12" s="87" t="str">
        <x:v>Utilidad bruta menos gastos de operación y depreciación/amortización.</x:v>
      </x:c>
    </x:row>
    <x:row r="13" ht="36" customHeight="1">
      <x:c r="A13" s="83" t="str">
        <x:v>Utilidad neta</x:v>
      </x:c>
      <x:c r="B13" s="87" t="str">
        <x:v>Resultado antes de impuestos menos impuesto ingresado.</x:v>
      </x:c>
    </x:row>
    <x:row r="14" ht="36" customHeight="1">
      <x:c r="A14" s="83" t="str">
        <x:v>Alcance</x:v>
      </x:c>
      <x:c r="B14" s="87" t="str">
        <x:v>Modelo educativo de gestión, NO constituye estados auditados, declaraciones fiscales ni sustituto de asesoría profesional.</x:v>
      </x:c>
    </x:row>
    <x:row r="15" ht="36" customHeight="1">
      <x:c r="A15" s="83" t="str">
        <x:v>Referencias</x:v>
      </x:c>
      <x:c r="B15" s="87" t="str">
        <x:v>Norma contable global: https://www.ifrs.org/issued-standards/list-of-standards/ias-1-presentation-of-financial-statements/</x:v>
      </x:c>
    </x:row>
    <x:row r="16" ht="36" customHeight="1">
      <x:c r="A16" s="83" t="str">
        <x:v>España</x:v>
      </x:c>
      <x:c r="B16" s="87" t="str">
        <x:v>Plan General de Contabilidad: https://www.boe.es/buscar/act.php?id=BOE-A-2007-19884</x:v>
      </x:c>
    </x:row>
    <x:row r="17" ht="36" customHeight="1">
      <x:c r="A17" s="83" t="str">
        <x:v>Datos del ejemplo</x:v>
      </x:c>
      <x:c r="B17" s="87" t="str">
        <x:v>100% ficticios. No reflejan tasas oficiales, obligaciones ni empresas reales.</x:v>
      </x:c>
    </x:row>
  </x:sheetData>
  <x:mergeCells>
    <x:mergeCell ref="A1:H2"/>
  </x:mergeCells>
  <x:pageMargins left="0.7" right="0.7" top="0.75" bottom="0.75" header="0.3" footer="0.3"/>
</x:worksheet>
</file>