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3e87f3e0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vimientos" sheetId="1" r:id="R7d737e88b0bd4e93"/>
    <x:sheet xmlns:r="http://schemas.openxmlformats.org/officeDocument/2006/relationships" name="Resumen" sheetId="2" r:id="R70c939f1306d4bae"/>
    <x:sheet xmlns:r="http://schemas.openxmlformats.org/officeDocument/2006/relationships" name="Panel" sheetId="3" r:id="Rc605700c7e414fd7"/>
    <x:sheet xmlns:r="http://schemas.openxmlformats.org/officeDocument/2006/relationships" name="Guía" sheetId="4" r:id="R6297a10350a74f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[Red](#,##0.00);–"/>
    <x:numFmt numFmtId="202" formatCode="mmm"/>
  </x:numFmts>
  <x:fonts count="10">
    <x:font>
      <x:sz val="11"/>
      <x:name val="Carlito"/>
    </x:font>
    <x:font>
      <x:b/>
      <x:sz val="19"/>
      <x:color rgb="FFFFFFFF"/>
      <x:name val="Carlito"/>
    </x:font>
    <x:font>
      <x:sz val="10"/>
      <x:color rgb="FF1F6588"/>
      <x:name val="Carlito"/>
    </x:font>
    <x:font>
      <x:b/>
      <x:sz val="10"/>
      <x:color rgb="FFFFFFFF"/>
      <x:name val="Carlito"/>
    </x:font>
    <x:font>
      <x:sz val="10"/>
      <x:color rgb="FF0000FF"/>
      <x:name val="Carlito"/>
    </x:font>
    <x:font>
      <x:b/>
      <x:sz val="11"/>
      <x:color rgb="FF153F53"/>
      <x:name val="Carlito"/>
    </x:font>
    <x:font>
      <x:sz val="11"/>
      <x:color rgb="FF70543C"/>
      <x:name val="Carlito"/>
    </x:font>
    <x:font>
      <x:sz val="11"/>
      <x:color rgb="FF1F6588"/>
      <x:name val="Carlito"/>
    </x:font>
    <x:font>
      <x:b/>
      <x:sz val="11"/>
      <x:color rgb="FF143A51"/>
      <x:name val="Carlito"/>
    </x:font>
    <x:font>
      <x:b/>
      <x:sz val="11"/>
      <x:color rgb="FF705338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43A51"/>
      </x:patternFill>
    </x:fill>
    <x:fill>
      <x:patternFill patternType="solid">
        <x:fgColor rgb="FFE9F4F6"/>
      </x:patternFill>
    </x:fill>
    <x:fill>
      <x:patternFill patternType="solid">
        <x:fgColor rgb="FF1F6588"/>
      </x:patternFill>
    </x:fill>
    <x:fill>
      <x:patternFill patternType="solid">
        <x:fgColor rgb="FFEDF3FF"/>
      </x:patternFill>
    </x:fill>
    <x:fill>
      <x:patternFill patternType="solid">
        <x:fgColor rgb="FFFFF1DD"/>
      </x:patternFill>
    </x:fill>
    <x:fill>
      <x:patternFill patternType="solid">
        <x:fgColor rgb="FFF3F8FA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202" fontId="3" fillId="4" borderId="0" xfId="0" applyNumberFormat="1" applyFont="1" applyFill="1" applyBorder="1" applyAlignment="1">
      <x:alignment vertical="center"/>
    </x:xf>
    <x:xf numFmtId="202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3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201" fontId="0" fillId="3" borderId="1" xfId="0" applyNumberFormat="1" applyFont="1" applyFill="1" applyBorder="1"/>
    <x:xf numFmtId="0" fontId="5" fillId="3" borderId="1" xfId="0" applyNumberFormat="1" applyFont="1" applyFill="1" applyBorder="1"/>
    <x:xf numFmtId="201" fontId="5" fillId="3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8" fillId="7" borderId="1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bd2251f7548d2" /><Relationship Type="http://schemas.openxmlformats.org/officeDocument/2006/relationships/theme" Target="/xl/theme/theme1.xml" Id="Rb4751014cc7e4ec4" /><Relationship Type="http://schemas.openxmlformats.org/officeDocument/2006/relationships/sharedStrings" Target="/xl/sharedStrings.xml" Id="Rc8fe049c36684d9d" /><Relationship Type="http://schemas.openxmlformats.org/officeDocument/2006/relationships/worksheet" Target="/xl/worksheets/sheet1.xml" Id="R7d737e88b0bd4e93" /><Relationship Type="http://schemas.openxmlformats.org/officeDocument/2006/relationships/worksheet" Target="/xl/worksheets/sheet2.xml" Id="R70c939f1306d4bae" /><Relationship Type="http://schemas.openxmlformats.org/officeDocument/2006/relationships/worksheet" Target="/xl/worksheets/sheet3.xml" Id="Rc605700c7e414fd7" /><Relationship Type="http://schemas.openxmlformats.org/officeDocument/2006/relationships/worksheet" Target="/xl/worksheets/sheet4.xml" Id="R6297a10350a74f8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04a489e77d54e8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Evolución del saldo de caja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SALDO PROYECTADO</c:v>
          </c:tx>
          <c:marker>
            <c:symbol val="none"/>
          </c:marker>
          <c:cat>
            <c:strRef>
              <c:f>'Panel'!$B$20:$B$31</c:f>
              <c:strCache>
                <c:ptCount val="0"/>
              </c:strCache>
            </c:strRef>
          </c:cat>
          <c:val>
            <c:numRef>
              <c:f>'Panel'!$C$20:$C$31</c:f>
              <c:numCache>
                <c:formatCode>#,##0.00;[Red](#,##0.00);–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17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4a489e77d54e8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6e95491193a446b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5" hidden="0" customWidth="1"/>
    <x:col min="4" max="4" width="21" hidden="0" customWidth="1"/>
    <x:col min="5" max="5" width="17" hidden="0" customWidth="1"/>
    <x:col min="6" max="6" width="16" hidden="0" customWidth="1"/>
    <x:col min="7" max="7" width="35" hidden="0" customWidth="1"/>
  </x:cols>
  <x:sheetData>
    <x:row r="1" ht="27" customHeight="1">
      <x:c r="A1" s="4" t="str">
        <x:v>FLUJO DE CAJA | CONTROL MENSUAL</x:v>
      </x:c>
      <x:c r="B1" s="4"/>
      <x:c r="C1" s="4"/>
      <x:c r="D1" s="4"/>
      <x:c r="E1" s="4"/>
      <x:c r="F1" s="4"/>
      <x:c r="G1" s="4"/>
    </x:row>
    <x:row r="2" ht="27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0" t="str">
        <x:v>Registra cobros y pagos reales o previstos; usa importes positivos. Celdas azules = editables.</x:v>
      </x:c>
      <x:c r="B3" s="10"/>
      <x:c r="C3" s="10"/>
      <x:c r="D3" s="10"/>
      <x:c r="E3" s="10"/>
      <x:c r="F3" s="10"/>
      <x:c r="G3" s="10"/>
    </x:row>
    <x:row r="8" ht="30" customHeight="1">
      <x:c r="A8" s="16" t="str">
        <x:v>FECHA</x:v>
      </x:c>
      <x:c r="B8" s="16" t="str">
        <x:v>CONCEPTO</x:v>
      </x:c>
      <x:c r="C8" s="16" t="str">
        <x:v>TIPO</x:v>
      </x:c>
      <x:c r="D8" s="16" t="str">
        <x:v>CATEGORÍA</x:v>
      </x:c>
      <x:c r="E8" s="16" t="str">
        <x:v>IMPORTE</x:v>
      </x:c>
      <x:c r="F8" s="16" t="str">
        <x:v>ESTADO</x:v>
      </x:c>
      <x:c r="G8" s="16" t="str">
        <x:v>NOTAS</x:v>
      </x:c>
    </x:row>
    <x:row r="9" ht="21" customHeight="1">
      <x:c r="A9" s="24" t="n">
        <x:v>46027</x:v>
      </x:c>
      <x:c r="B9" s="21" t="str">
        <x:v>Cobros a clientes · 01</x:v>
      </x:c>
      <x:c r="C9" s="21" t="str">
        <x:v>Ingreso</x:v>
      </x:c>
      <x:c r="D9" s="21" t="str">
        <x:v>Ventas</x:v>
      </x:c>
      <x:c r="E9" s="26" t="n">
        <x:v>4710</x:v>
      </x:c>
      <x:c r="F9" s="21" t="str">
        <x:v>Realizado</x:v>
      </x:c>
      <x:c r="G9" s="21" t="str">
        <x:v>Ejemplo ficticio, reemplazar</x:v>
      </x:c>
    </x:row>
    <x:row r="10" ht="21" customHeight="1">
      <x:c r="A10" s="24" t="n">
        <x:v>46034</x:v>
      </x:c>
      <x:c r="B10" s="21" t="str">
        <x:v>Pagos operativos · 01</x:v>
      </x:c>
      <x:c r="C10" s="21" t="str">
        <x:v>Egreso</x:v>
      </x:c>
      <x:c r="D10" s="21" t="str">
        <x:v>Operación</x:v>
      </x:c>
      <x:c r="E10" s="26" t="n">
        <x:v>2450</x:v>
      </x:c>
      <x:c r="F10" s="21" t="str">
        <x:v>Realizado</x:v>
      </x:c>
      <x:c r="G10" s="21" t="str">
        <x:v>Ejemplo ficticio, reemplazar</x:v>
      </x:c>
    </x:row>
    <x:row r="11" ht="21" customHeight="1">
      <x:c r="A11" s="24" t="n">
        <x:v>46058</x:v>
      </x:c>
      <x:c r="B11" s="21" t="str">
        <x:v>Cobros a clientes · 02</x:v>
      </x:c>
      <x:c r="C11" s="21" t="str">
        <x:v>Ingreso</x:v>
      </x:c>
      <x:c r="D11" s="21" t="str">
        <x:v>Ventas</x:v>
      </x:c>
      <x:c r="E11" s="26" t="n">
        <x:v>4820</x:v>
      </x:c>
      <x:c r="F11" s="21" t="str">
        <x:v>Realizado</x:v>
      </x:c>
      <x:c r="G11" s="21" t="str">
        <x:v>Ejemplo ficticio, reemplazar</x:v>
      </x:c>
    </x:row>
    <x:row r="12" ht="21" customHeight="1">
      <x:c r="A12" s="24" t="n">
        <x:v>46065</x:v>
      </x:c>
      <x:c r="B12" s="21" t="str">
        <x:v>Pagos operativos · 02</x:v>
      </x:c>
      <x:c r="C12" s="21" t="str">
        <x:v>Egreso</x:v>
      </x:c>
      <x:c r="D12" s="21" t="str">
        <x:v>Operación</x:v>
      </x:c>
      <x:c r="E12" s="26" t="n">
        <x:v>2500</x:v>
      </x:c>
      <x:c r="F12" s="21" t="str">
        <x:v>Realizado</x:v>
      </x:c>
      <x:c r="G12" s="21" t="str">
        <x:v>Ejemplo ficticio, reemplazar</x:v>
      </x:c>
    </x:row>
    <x:row r="13" ht="21" customHeight="1">
      <x:c r="A13" s="24" t="n">
        <x:v>46086</x:v>
      </x:c>
      <x:c r="B13" s="21" t="str">
        <x:v>Cobros a clientes · 03</x:v>
      </x:c>
      <x:c r="C13" s="21" t="str">
        <x:v>Ingreso</x:v>
      </x:c>
      <x:c r="D13" s="21" t="str">
        <x:v>Ventas</x:v>
      </x:c>
      <x:c r="E13" s="26" t="n">
        <x:v>4930</x:v>
      </x:c>
      <x:c r="F13" s="21" t="str">
        <x:v>Realizado</x:v>
      </x:c>
      <x:c r="G13" s="21" t="str">
        <x:v>Ejemplo ficticio, reemplazar</x:v>
      </x:c>
    </x:row>
    <x:row r="14" ht="21" customHeight="1">
      <x:c r="A14" s="24" t="n">
        <x:v>46093</x:v>
      </x:c>
      <x:c r="B14" s="21" t="str">
        <x:v>Pagos operativos · 03</x:v>
      </x:c>
      <x:c r="C14" s="21" t="str">
        <x:v>Egreso</x:v>
      </x:c>
      <x:c r="D14" s="21" t="str">
        <x:v>Operación</x:v>
      </x:c>
      <x:c r="E14" s="26" t="n">
        <x:v>2550</x:v>
      </x:c>
      <x:c r="F14" s="21" t="str">
        <x:v>Realizado</x:v>
      </x:c>
      <x:c r="G14" s="21" t="str">
        <x:v>Ejemplo ficticio, reemplazar</x:v>
      </x:c>
    </x:row>
    <x:row r="15" ht="21" customHeight="1">
      <x:c r="A15" s="24" t="n">
        <x:v>46102</x:v>
      </x:c>
      <x:c r="B15" s="21" t="str">
        <x:v>Equipo / inversión · 03</x:v>
      </x:c>
      <x:c r="C15" s="21" t="str">
        <x:v>Egreso</x:v>
      </x:c>
      <x:c r="D15" s="21" t="str">
        <x:v>Inversión</x:v>
      </x:c>
      <x:c r="E15" s="26" t="n">
        <x:v>700</x:v>
      </x:c>
      <x:c r="F15" s="21" t="str">
        <x:v>Realizado</x:v>
      </x:c>
      <x:c r="G15" s="21" t="str">
        <x:v>Ejemplo ficticio, reemplazar</x:v>
      </x:c>
    </x:row>
    <x:row r="16" ht="21" customHeight="1">
      <x:c r="A16" s="24" t="n">
        <x:v>46117</x:v>
      </x:c>
      <x:c r="B16" s="21" t="str">
        <x:v>Cobros a clientes · 04</x:v>
      </x:c>
      <x:c r="C16" s="21" t="str">
        <x:v>Ingreso</x:v>
      </x:c>
      <x:c r="D16" s="21" t="str">
        <x:v>Ventas</x:v>
      </x:c>
      <x:c r="E16" s="26" t="n">
        <x:v>5040</x:v>
      </x:c>
      <x:c r="F16" s="21" t="str">
        <x:v>Realizado</x:v>
      </x:c>
      <x:c r="G16" s="21" t="str">
        <x:v>Ejemplo ficticio, reemplazar</x:v>
      </x:c>
    </x:row>
    <x:row r="17" ht="21" customHeight="1">
      <x:c r="A17" s="24" t="n">
        <x:v>46124</x:v>
      </x:c>
      <x:c r="B17" s="21" t="str">
        <x:v>Pagos operativos · 04</x:v>
      </x:c>
      <x:c r="C17" s="21" t="str">
        <x:v>Egreso</x:v>
      </x:c>
      <x:c r="D17" s="21" t="str">
        <x:v>Operación</x:v>
      </x:c>
      <x:c r="E17" s="26" t="n">
        <x:v>2600</x:v>
      </x:c>
      <x:c r="F17" s="21" t="str">
        <x:v>Realizado</x:v>
      </x:c>
      <x:c r="G17" s="21" t="str">
        <x:v>Ejemplo ficticio, reemplazar</x:v>
      </x:c>
    </x:row>
    <x:row r="18" ht="21" customHeight="1">
      <x:c r="A18" s="24" t="n">
        <x:v>46147</x:v>
      </x:c>
      <x:c r="B18" s="21" t="str">
        <x:v>Cobros a clientes · 05</x:v>
      </x:c>
      <x:c r="C18" s="21" t="str">
        <x:v>Ingreso</x:v>
      </x:c>
      <x:c r="D18" s="21" t="str">
        <x:v>Ventas</x:v>
      </x:c>
      <x:c r="E18" s="26" t="n">
        <x:v>5150</x:v>
      </x:c>
      <x:c r="F18" s="21" t="str">
        <x:v>Realizado</x:v>
      </x:c>
      <x:c r="G18" s="21" t="str">
        <x:v>Ejemplo ficticio, reemplazar</x:v>
      </x:c>
    </x:row>
    <x:row r="19" ht="21" customHeight="1">
      <x:c r="A19" s="24" t="n">
        <x:v>46154</x:v>
      </x:c>
      <x:c r="B19" s="21" t="str">
        <x:v>Pagos operativos · 05</x:v>
      </x:c>
      <x:c r="C19" s="21" t="str">
        <x:v>Egreso</x:v>
      </x:c>
      <x:c r="D19" s="21" t="str">
        <x:v>Operación</x:v>
      </x:c>
      <x:c r="E19" s="26" t="n">
        <x:v>2650</x:v>
      </x:c>
      <x:c r="F19" s="21" t="str">
        <x:v>Realizado</x:v>
      </x:c>
      <x:c r="G19" s="21" t="str">
        <x:v>Ejemplo ficticio, reemplazar</x:v>
      </x:c>
    </x:row>
    <x:row r="20" ht="21" customHeight="1">
      <x:c r="A20" s="24" t="n">
        <x:v>46178</x:v>
      </x:c>
      <x:c r="B20" s="21" t="str">
        <x:v>Cobros a clientes · 06</x:v>
      </x:c>
      <x:c r="C20" s="21" t="str">
        <x:v>Ingreso</x:v>
      </x:c>
      <x:c r="D20" s="21" t="str">
        <x:v>Ventas</x:v>
      </x:c>
      <x:c r="E20" s="26" t="n">
        <x:v>5260</x:v>
      </x:c>
      <x:c r="F20" s="21" t="str">
        <x:v>Realizado</x:v>
      </x:c>
      <x:c r="G20" s="21" t="str">
        <x:v>Ejemplo ficticio, reemplazar</x:v>
      </x:c>
    </x:row>
    <x:row r="21" ht="21" customHeight="1">
      <x:c r="A21" s="24" t="n">
        <x:v>46185</x:v>
      </x:c>
      <x:c r="B21" s="21" t="str">
        <x:v>Pagos operativos · 06</x:v>
      </x:c>
      <x:c r="C21" s="21" t="str">
        <x:v>Egreso</x:v>
      </x:c>
      <x:c r="D21" s="21" t="str">
        <x:v>Operación</x:v>
      </x:c>
      <x:c r="E21" s="26" t="n">
        <x:v>2700</x:v>
      </x:c>
      <x:c r="F21" s="21" t="str">
        <x:v>Realizado</x:v>
      </x:c>
      <x:c r="G21" s="21" t="str">
        <x:v>Ejemplo ficticio, reemplazar</x:v>
      </x:c>
    </x:row>
    <x:row r="22" ht="21" customHeight="1">
      <x:c r="A22" s="24" t="n">
        <x:v>46194</x:v>
      </x:c>
      <x:c r="B22" s="21" t="str">
        <x:v>Equipo / inversión · 06</x:v>
      </x:c>
      <x:c r="C22" s="21" t="str">
        <x:v>Egreso</x:v>
      </x:c>
      <x:c r="D22" s="21" t="str">
        <x:v>Inversión</x:v>
      </x:c>
      <x:c r="E22" s="26" t="n">
        <x:v>700</x:v>
      </x:c>
      <x:c r="F22" s="21" t="str">
        <x:v>Realizado</x:v>
      </x:c>
      <x:c r="G22" s="21" t="str">
        <x:v>Ejemplo ficticio, reemplazar</x:v>
      </x:c>
    </x:row>
    <x:row r="23" ht="21" customHeight="1">
      <x:c r="A23" s="24" t="n">
        <x:v>46208</x:v>
      </x:c>
      <x:c r="B23" s="21" t="str">
        <x:v>Cobros a clientes · 07</x:v>
      </x:c>
      <x:c r="C23" s="21" t="str">
        <x:v>Ingreso</x:v>
      </x:c>
      <x:c r="D23" s="21" t="str">
        <x:v>Ventas</x:v>
      </x:c>
      <x:c r="E23" s="26" t="n">
        <x:v>5370</x:v>
      </x:c>
      <x:c r="F23" s="21" t="str">
        <x:v>Realizado</x:v>
      </x:c>
      <x:c r="G23" s="21" t="str">
        <x:v>Ejemplo ficticio, reemplazar</x:v>
      </x:c>
    </x:row>
    <x:row r="24" ht="21" customHeight="1">
      <x:c r="A24" s="24" t="n">
        <x:v>46215</x:v>
      </x:c>
      <x:c r="B24" s="21" t="str">
        <x:v>Pagos operativos · 07</x:v>
      </x:c>
      <x:c r="C24" s="21" t="str">
        <x:v>Egreso</x:v>
      </x:c>
      <x:c r="D24" s="21" t="str">
        <x:v>Operación</x:v>
      </x:c>
      <x:c r="E24" s="26" t="n">
        <x:v>2750</x:v>
      </x:c>
      <x:c r="F24" s="21" t="str">
        <x:v>Realizado</x:v>
      </x:c>
      <x:c r="G24" s="21" t="str">
        <x:v>Ejemplo ficticio, reemplazar</x:v>
      </x:c>
    </x:row>
    <x:row r="25" ht="21" customHeight="1">
      <x:c r="A25" s="24" t="n">
        <x:v>46239</x:v>
      </x:c>
      <x:c r="B25" s="21" t="str">
        <x:v>Cobros a clientes · 08</x:v>
      </x:c>
      <x:c r="C25" s="21" t="str">
        <x:v>Ingreso</x:v>
      </x:c>
      <x:c r="D25" s="21" t="str">
        <x:v>Ventas</x:v>
      </x:c>
      <x:c r="E25" s="26" t="n">
        <x:v>5480</x:v>
      </x:c>
      <x:c r="F25" s="21" t="str">
        <x:v>Realizado</x:v>
      </x:c>
      <x:c r="G25" s="21" t="str">
        <x:v>Ejemplo ficticio, reemplazar</x:v>
      </x:c>
    </x:row>
    <x:row r="26" ht="21" customHeight="1">
      <x:c r="A26" s="24" t="n">
        <x:v>46246</x:v>
      </x:c>
      <x:c r="B26" s="21" t="str">
        <x:v>Pagos operativos · 08</x:v>
      </x:c>
      <x:c r="C26" s="21" t="str">
        <x:v>Egreso</x:v>
      </x:c>
      <x:c r="D26" s="21" t="str">
        <x:v>Operación</x:v>
      </x:c>
      <x:c r="E26" s="26" t="n">
        <x:v>2800</x:v>
      </x:c>
      <x:c r="F26" s="21" t="str">
        <x:v>Realizado</x:v>
      </x:c>
      <x:c r="G26" s="21" t="str">
        <x:v>Ejemplo ficticio, reemplazar</x:v>
      </x:c>
    </x:row>
    <x:row r="27" ht="21" customHeight="1">
      <x:c r="A27" s="24" t="n">
        <x:v>46270</x:v>
      </x:c>
      <x:c r="B27" s="21" t="str">
        <x:v>Cobros a clientes · 09</x:v>
      </x:c>
      <x:c r="C27" s="21" t="str">
        <x:v>Ingreso</x:v>
      </x:c>
      <x:c r="D27" s="21" t="str">
        <x:v>Ventas</x:v>
      </x:c>
      <x:c r="E27" s="26" t="n">
        <x:v>5590</x:v>
      </x:c>
      <x:c r="F27" s="21" t="str">
        <x:v>Realizado</x:v>
      </x:c>
      <x:c r="G27" s="21" t="str">
        <x:v>Ejemplo ficticio, reemplazar</x:v>
      </x:c>
    </x:row>
    <x:row r="28" ht="21" customHeight="1">
      <x:c r="A28" s="24" t="n">
        <x:v>46277</x:v>
      </x:c>
      <x:c r="B28" s="21" t="str">
        <x:v>Pagos operativos · 09</x:v>
      </x:c>
      <x:c r="C28" s="21" t="str">
        <x:v>Egreso</x:v>
      </x:c>
      <x:c r="D28" s="21" t="str">
        <x:v>Operación</x:v>
      </x:c>
      <x:c r="E28" s="26" t="n">
        <x:v>2850</x:v>
      </x:c>
      <x:c r="F28" s="21" t="str">
        <x:v>Realizado</x:v>
      </x:c>
      <x:c r="G28" s="21" t="str">
        <x:v>Ejemplo ficticio, reemplazar</x:v>
      </x:c>
    </x:row>
    <x:row r="29" ht="21" customHeight="1">
      <x:c r="A29" s="24" t="n">
        <x:v>46286</x:v>
      </x:c>
      <x:c r="B29" s="21" t="str">
        <x:v>Equipo / inversión · 09</x:v>
      </x:c>
      <x:c r="C29" s="21" t="str">
        <x:v>Egreso</x:v>
      </x:c>
      <x:c r="D29" s="21" t="str">
        <x:v>Inversión</x:v>
      </x:c>
      <x:c r="E29" s="26" t="n">
        <x:v>700</x:v>
      </x:c>
      <x:c r="F29" s="21" t="str">
        <x:v>Realizado</x:v>
      </x:c>
      <x:c r="G29" s="21" t="str">
        <x:v>Ejemplo ficticio, reemplazar</x:v>
      </x:c>
    </x:row>
    <x:row r="30" ht="21" customHeight="1">
      <x:c r="A30" s="24" t="n">
        <x:v>46300</x:v>
      </x:c>
      <x:c r="B30" s="21" t="str">
        <x:v>Cobros a clientes · 10</x:v>
      </x:c>
      <x:c r="C30" s="21" t="str">
        <x:v>Ingreso</x:v>
      </x:c>
      <x:c r="D30" s="21" t="str">
        <x:v>Ventas</x:v>
      </x:c>
      <x:c r="E30" s="26" t="n">
        <x:v>5700</x:v>
      </x:c>
      <x:c r="F30" s="21" t="str">
        <x:v>Previsto</x:v>
      </x:c>
      <x:c r="G30" s="21" t="str">
        <x:v>Ejemplo ficticio, reemplazar</x:v>
      </x:c>
    </x:row>
    <x:row r="31" ht="21" customHeight="1">
      <x:c r="A31" s="24" t="n">
        <x:v>46307</x:v>
      </x:c>
      <x:c r="B31" s="21" t="str">
        <x:v>Pagos operativos · 10</x:v>
      </x:c>
      <x:c r="C31" s="21" t="str">
        <x:v>Egreso</x:v>
      </x:c>
      <x:c r="D31" s="21" t="str">
        <x:v>Operación</x:v>
      </x:c>
      <x:c r="E31" s="26" t="n">
        <x:v>2900</x:v>
      </x:c>
      <x:c r="F31" s="21" t="str">
        <x:v>Previsto</x:v>
      </x:c>
      <x:c r="G31" s="21" t="str">
        <x:v>Ejemplo ficticio, reemplazar</x:v>
      </x:c>
    </x:row>
    <x:row r="32" ht="21" customHeight="1">
      <x:c r="A32" s="24" t="n">
        <x:v>46331</x:v>
      </x:c>
      <x:c r="B32" s="21" t="str">
        <x:v>Cobros a clientes · 11</x:v>
      </x:c>
      <x:c r="C32" s="21" t="str">
        <x:v>Ingreso</x:v>
      </x:c>
      <x:c r="D32" s="21" t="str">
        <x:v>Ventas</x:v>
      </x:c>
      <x:c r="E32" s="26" t="n">
        <x:v>5810</x:v>
      </x:c>
      <x:c r="F32" s="21" t="str">
        <x:v>Previsto</x:v>
      </x:c>
      <x:c r="G32" s="21" t="str">
        <x:v>Ejemplo ficticio, reemplazar</x:v>
      </x:c>
    </x:row>
    <x:row r="33" ht="21" customHeight="1">
      <x:c r="A33" s="24" t="n">
        <x:v>46338</x:v>
      </x:c>
      <x:c r="B33" s="21" t="str">
        <x:v>Pagos operativos · 11</x:v>
      </x:c>
      <x:c r="C33" s="21" t="str">
        <x:v>Egreso</x:v>
      </x:c>
      <x:c r="D33" s="21" t="str">
        <x:v>Operación</x:v>
      </x:c>
      <x:c r="E33" s="26" t="n">
        <x:v>2950</x:v>
      </x:c>
      <x:c r="F33" s="21" t="str">
        <x:v>Previsto</x:v>
      </x:c>
      <x:c r="G33" s="21" t="str">
        <x:v>Ejemplo ficticio, reemplazar</x:v>
      </x:c>
    </x:row>
    <x:row r="34" ht="21" customHeight="1">
      <x:c r="A34" s="24" t="n">
        <x:v>46361</x:v>
      </x:c>
      <x:c r="B34" s="21" t="str">
        <x:v>Cobros a clientes · 12</x:v>
      </x:c>
      <x:c r="C34" s="21" t="str">
        <x:v>Ingreso</x:v>
      </x:c>
      <x:c r="D34" s="21" t="str">
        <x:v>Ventas</x:v>
      </x:c>
      <x:c r="E34" s="26" t="n">
        <x:v>5920</x:v>
      </x:c>
      <x:c r="F34" s="21" t="str">
        <x:v>Previsto</x:v>
      </x:c>
      <x:c r="G34" s="21" t="str">
        <x:v>Ejemplo ficticio, reemplazar</x:v>
      </x:c>
    </x:row>
    <x:row r="35" ht="21" customHeight="1">
      <x:c r="A35" s="24" t="n">
        <x:v>46368</x:v>
      </x:c>
      <x:c r="B35" s="21" t="str">
        <x:v>Pagos operativos · 12</x:v>
      </x:c>
      <x:c r="C35" s="21" t="str">
        <x:v>Egreso</x:v>
      </x:c>
      <x:c r="D35" s="21" t="str">
        <x:v>Operación</x:v>
      </x:c>
      <x:c r="E35" s="26" t="n">
        <x:v>3000</x:v>
      </x:c>
      <x:c r="F35" s="21" t="str">
        <x:v>Previsto</x:v>
      </x:c>
      <x:c r="G35" s="21" t="str">
        <x:v>Ejemplo ficticio, reemplazar</x:v>
      </x:c>
    </x:row>
    <x:row r="36" ht="21" customHeight="1">
      <x:c r="A36" s="24" t="n">
        <x:v>46377</x:v>
      </x:c>
      <x:c r="B36" s="21" t="str">
        <x:v>Equipo / inversión · 12</x:v>
      </x:c>
      <x:c r="C36" s="21" t="str">
        <x:v>Egreso</x:v>
      </x:c>
      <x:c r="D36" s="21" t="str">
        <x:v>Inversión</x:v>
      </x:c>
      <x:c r="E36" s="26" t="n">
        <x:v>700</x:v>
      </x:c>
      <x:c r="F36" s="21" t="str">
        <x:v>Previsto</x:v>
      </x:c>
      <x:c r="G36" s="21" t="str">
        <x:v>Ejemplo ficticio, reemplazar</x:v>
      </x:c>
    </x:row>
    <x:row r="37" ht="21" customHeight="1">
      <x:c r="A37" s="24"/>
      <x:c r="B37" s="21"/>
      <x:c r="C37" s="21"/>
      <x:c r="D37" s="21"/>
      <x:c r="E37" s="26"/>
      <x:c r="F37" s="21"/>
      <x:c r="G37" s="21"/>
    </x:row>
    <x:row r="38" ht="21" customHeight="1">
      <x:c r="A38" s="24"/>
      <x:c r="B38" s="21"/>
      <x:c r="C38" s="21"/>
      <x:c r="D38" s="21"/>
      <x:c r="E38" s="26"/>
      <x:c r="F38" s="21"/>
      <x:c r="G38" s="21"/>
    </x:row>
    <x:row r="39" ht="21" customHeight="1">
      <x:c r="A39" s="24"/>
      <x:c r="B39" s="21"/>
      <x:c r="C39" s="21"/>
      <x:c r="D39" s="21"/>
      <x:c r="E39" s="26"/>
      <x:c r="F39" s="21"/>
      <x:c r="G39" s="21"/>
    </x:row>
    <x:row r="40" ht="21" customHeight="1">
      <x:c r="A40" s="24"/>
      <x:c r="B40" s="21"/>
      <x:c r="C40" s="21"/>
      <x:c r="D40" s="21"/>
      <x:c r="E40" s="26"/>
      <x:c r="F40" s="21"/>
      <x:c r="G40" s="21"/>
    </x:row>
    <x:row r="41" ht="21" customHeight="1">
      <x:c r="A41" s="24"/>
      <x:c r="B41" s="21"/>
      <x:c r="C41" s="21"/>
      <x:c r="D41" s="21"/>
      <x:c r="E41" s="26"/>
      <x:c r="F41" s="21"/>
      <x:c r="G41" s="21"/>
    </x:row>
    <x:row r="42" ht="21" customHeight="1">
      <x:c r="A42" s="24"/>
      <x:c r="B42" s="21"/>
      <x:c r="C42" s="21"/>
      <x:c r="D42" s="21"/>
      <x:c r="E42" s="26"/>
      <x:c r="F42" s="21"/>
      <x:c r="G42" s="21"/>
    </x:row>
    <x:row r="43" ht="21" customHeight="1">
      <x:c r="A43" s="24"/>
      <x:c r="B43" s="21"/>
      <x:c r="C43" s="21"/>
      <x:c r="D43" s="21"/>
      <x:c r="E43" s="26"/>
      <x:c r="F43" s="21"/>
      <x:c r="G43" s="21"/>
    </x:row>
    <x:row r="44" ht="21" customHeight="1">
      <x:c r="A44" s="24"/>
      <x:c r="B44" s="21"/>
      <x:c r="C44" s="21"/>
      <x:c r="D44" s="21"/>
      <x:c r="E44" s="26"/>
      <x:c r="F44" s="21"/>
      <x:c r="G44" s="21"/>
    </x:row>
    <x:row r="45" ht="21" customHeight="1">
      <x:c r="A45" s="24"/>
      <x:c r="B45" s="21"/>
      <x:c r="C45" s="21"/>
      <x:c r="D45" s="21"/>
      <x:c r="E45" s="26"/>
      <x:c r="F45" s="21"/>
      <x:c r="G45" s="21"/>
    </x:row>
    <x:row r="46" ht="21" customHeight="1">
      <x:c r="A46" s="24"/>
      <x:c r="B46" s="21"/>
      <x:c r="C46" s="21"/>
      <x:c r="D46" s="21"/>
      <x:c r="E46" s="26"/>
      <x:c r="F46" s="21"/>
      <x:c r="G46" s="21"/>
    </x:row>
    <x:row r="47" ht="21" customHeight="1">
      <x:c r="A47" s="24"/>
      <x:c r="B47" s="21"/>
      <x:c r="C47" s="21"/>
      <x:c r="D47" s="21"/>
      <x:c r="E47" s="26"/>
      <x:c r="F47" s="21"/>
      <x:c r="G47" s="21"/>
    </x:row>
    <x:row r="48" ht="21" customHeight="1">
      <x:c r="A48" s="24"/>
      <x:c r="B48" s="21"/>
      <x:c r="C48" s="21"/>
      <x:c r="D48" s="21"/>
      <x:c r="E48" s="26"/>
      <x:c r="F48" s="21"/>
      <x:c r="G48" s="21"/>
    </x:row>
    <x:row r="49" ht="21" customHeight="1">
      <x:c r="A49" s="24"/>
      <x:c r="B49" s="21"/>
      <x:c r="C49" s="21"/>
      <x:c r="D49" s="21"/>
      <x:c r="E49" s="26"/>
      <x:c r="F49" s="21"/>
      <x:c r="G49" s="21"/>
    </x:row>
    <x:row r="50" ht="21" customHeight="1">
      <x:c r="A50" s="24"/>
      <x:c r="B50" s="21"/>
      <x:c r="C50" s="21"/>
      <x:c r="D50" s="21"/>
      <x:c r="E50" s="26"/>
      <x:c r="F50" s="21"/>
      <x:c r="G50" s="21"/>
    </x:row>
    <x:row r="51" ht="21" customHeight="1">
      <x:c r="A51" s="24"/>
      <x:c r="B51" s="21"/>
      <x:c r="C51" s="21"/>
      <x:c r="D51" s="21"/>
      <x:c r="E51" s="26"/>
      <x:c r="F51" s="21"/>
      <x:c r="G51" s="21"/>
    </x:row>
    <x:row r="52" ht="21" customHeight="1">
      <x:c r="A52" s="24"/>
      <x:c r="B52" s="21"/>
      <x:c r="C52" s="21"/>
      <x:c r="D52" s="21"/>
      <x:c r="E52" s="26"/>
      <x:c r="F52" s="21"/>
      <x:c r="G52" s="21"/>
    </x:row>
    <x:row r="53" ht="21" customHeight="1">
      <x:c r="A53" s="24"/>
      <x:c r="B53" s="21"/>
      <x:c r="C53" s="21"/>
      <x:c r="D53" s="21"/>
      <x:c r="E53" s="26"/>
      <x:c r="F53" s="21"/>
      <x:c r="G53" s="21"/>
    </x:row>
    <x:row r="54" ht="21" customHeight="1">
      <x:c r="A54" s="24"/>
      <x:c r="B54" s="21"/>
      <x:c r="C54" s="21"/>
      <x:c r="D54" s="21"/>
      <x:c r="E54" s="26"/>
      <x:c r="F54" s="21"/>
      <x:c r="G54" s="21"/>
    </x:row>
    <x:row r="55" ht="21" customHeight="1">
      <x:c r="A55" s="24"/>
      <x:c r="B55" s="21"/>
      <x:c r="C55" s="21"/>
      <x:c r="D55" s="21"/>
      <x:c r="E55" s="26"/>
      <x:c r="F55" s="21"/>
      <x:c r="G55" s="21"/>
    </x:row>
    <x:row r="56" ht="21" customHeight="1">
      <x:c r="A56" s="24"/>
      <x:c r="B56" s="21"/>
      <x:c r="C56" s="21"/>
      <x:c r="D56" s="21"/>
      <x:c r="E56" s="26"/>
      <x:c r="F56" s="21"/>
      <x:c r="G56" s="21"/>
    </x:row>
    <x:row r="57" ht="21" customHeight="1">
      <x:c r="A57" s="24"/>
      <x:c r="B57" s="21"/>
      <x:c r="C57" s="21"/>
      <x:c r="D57" s="21"/>
      <x:c r="E57" s="26"/>
      <x:c r="F57" s="21"/>
      <x:c r="G57" s="21"/>
    </x:row>
    <x:row r="58" ht="21" customHeight="1">
      <x:c r="A58" s="24"/>
      <x:c r="B58" s="21"/>
      <x:c r="C58" s="21"/>
      <x:c r="D58" s="21"/>
      <x:c r="E58" s="26"/>
      <x:c r="F58" s="21"/>
      <x:c r="G58" s="21"/>
    </x:row>
    <x:row r="59" ht="21" customHeight="1">
      <x:c r="A59" s="24"/>
      <x:c r="B59" s="21"/>
      <x:c r="C59" s="21"/>
      <x:c r="D59" s="21"/>
      <x:c r="E59" s="26"/>
      <x:c r="F59" s="21"/>
      <x:c r="G59" s="21"/>
    </x:row>
    <x:row r="60" ht="21" customHeight="1">
      <x:c r="A60" s="24"/>
      <x:c r="B60" s="21"/>
      <x:c r="C60" s="21"/>
      <x:c r="D60" s="21"/>
      <x:c r="E60" s="26"/>
      <x:c r="F60" s="21"/>
      <x:c r="G60" s="21"/>
    </x:row>
    <x:row r="61" ht="21" customHeight="1">
      <x:c r="A61" s="24"/>
      <x:c r="B61" s="21"/>
      <x:c r="C61" s="21"/>
      <x:c r="D61" s="21"/>
      <x:c r="E61" s="26"/>
      <x:c r="F61" s="21"/>
      <x:c r="G61" s="21"/>
    </x:row>
    <x:row r="62" ht="21" customHeight="1">
      <x:c r="A62" s="24"/>
      <x:c r="B62" s="21"/>
      <x:c r="C62" s="21"/>
      <x:c r="D62" s="21"/>
      <x:c r="E62" s="26"/>
      <x:c r="F62" s="21"/>
      <x:c r="G62" s="21"/>
    </x:row>
    <x:row r="63" ht="21" customHeight="1">
      <x:c r="A63" s="24"/>
      <x:c r="B63" s="21"/>
      <x:c r="C63" s="21"/>
      <x:c r="D63" s="21"/>
      <x:c r="E63" s="26"/>
      <x:c r="F63" s="21"/>
      <x:c r="G63" s="21"/>
    </x:row>
    <x:row r="64" ht="21" customHeight="1">
      <x:c r="A64" s="24"/>
      <x:c r="B64" s="21"/>
      <x:c r="C64" s="21"/>
      <x:c r="D64" s="21"/>
      <x:c r="E64" s="26"/>
      <x:c r="F64" s="21"/>
      <x:c r="G64" s="21"/>
    </x:row>
    <x:row r="65" ht="21" customHeight="1">
      <x:c r="A65" s="24"/>
      <x:c r="B65" s="21"/>
      <x:c r="C65" s="21"/>
      <x:c r="D65" s="21"/>
      <x:c r="E65" s="26"/>
      <x:c r="F65" s="21"/>
      <x:c r="G65" s="21"/>
    </x:row>
    <x:row r="66" ht="21" customHeight="1">
      <x:c r="A66" s="24"/>
      <x:c r="B66" s="21"/>
      <x:c r="C66" s="21"/>
      <x:c r="D66" s="21"/>
      <x:c r="E66" s="26"/>
      <x:c r="F66" s="21"/>
      <x:c r="G66" s="21"/>
    </x:row>
    <x:row r="67" ht="21" customHeight="1">
      <x:c r="A67" s="24"/>
      <x:c r="B67" s="21"/>
      <x:c r="C67" s="21"/>
      <x:c r="D67" s="21"/>
      <x:c r="E67" s="26"/>
      <x:c r="F67" s="21"/>
      <x:c r="G67" s="21"/>
    </x:row>
    <x:row r="68" ht="21" customHeight="1">
      <x:c r="A68" s="24"/>
      <x:c r="B68" s="21"/>
      <x:c r="C68" s="21"/>
      <x:c r="D68" s="21"/>
      <x:c r="E68" s="26"/>
      <x:c r="F68" s="21"/>
      <x:c r="G68" s="21"/>
    </x:row>
    <x:row r="69" ht="21" customHeight="1">
      <x:c r="A69" s="24"/>
      <x:c r="B69" s="21"/>
      <x:c r="C69" s="21"/>
      <x:c r="D69" s="21"/>
      <x:c r="E69" s="26"/>
      <x:c r="F69" s="21"/>
      <x:c r="G69" s="21"/>
    </x:row>
    <x:row r="70" ht="21" customHeight="1">
      <x:c r="A70" s="24"/>
      <x:c r="B70" s="21"/>
      <x:c r="C70" s="21"/>
      <x:c r="D70" s="21"/>
      <x:c r="E70" s="26"/>
      <x:c r="F70" s="21"/>
      <x:c r="G70" s="21"/>
    </x:row>
    <x:row r="71" ht="21" customHeight="1">
      <x:c r="A71" s="24"/>
      <x:c r="B71" s="21"/>
      <x:c r="C71" s="21"/>
      <x:c r="D71" s="21"/>
      <x:c r="E71" s="26"/>
      <x:c r="F71" s="21"/>
      <x:c r="G71" s="21"/>
    </x:row>
    <x:row r="72" ht="21" customHeight="1">
      <x:c r="A72" s="24"/>
      <x:c r="B72" s="21"/>
      <x:c r="C72" s="21"/>
      <x:c r="D72" s="21"/>
      <x:c r="E72" s="26"/>
      <x:c r="F72" s="21"/>
      <x:c r="G72" s="21"/>
    </x:row>
    <x:row r="73" ht="21" customHeight="1">
      <x:c r="A73" s="24"/>
      <x:c r="B73" s="21"/>
      <x:c r="C73" s="21"/>
      <x:c r="D73" s="21"/>
      <x:c r="E73" s="26"/>
      <x:c r="F73" s="21"/>
      <x:c r="G73" s="21"/>
    </x:row>
    <x:row r="74" ht="21" customHeight="1">
      <x:c r="A74" s="24"/>
      <x:c r="B74" s="21"/>
      <x:c r="C74" s="21"/>
      <x:c r="D74" s="21"/>
      <x:c r="E74" s="26"/>
      <x:c r="F74" s="21"/>
      <x:c r="G74" s="21"/>
    </x:row>
    <x:row r="75" ht="21" customHeight="1">
      <x:c r="A75" s="24"/>
      <x:c r="B75" s="21"/>
      <x:c r="C75" s="21"/>
      <x:c r="D75" s="21"/>
      <x:c r="E75" s="26"/>
      <x:c r="F75" s="21"/>
      <x:c r="G75" s="21"/>
    </x:row>
    <x:row r="76" ht="21" customHeight="1">
      <x:c r="A76" s="24"/>
      <x:c r="B76" s="21"/>
      <x:c r="C76" s="21"/>
      <x:c r="D76" s="21"/>
      <x:c r="E76" s="26"/>
      <x:c r="F76" s="21"/>
      <x:c r="G76" s="21"/>
    </x:row>
    <x:row r="77" ht="21" customHeight="1">
      <x:c r="A77" s="24"/>
      <x:c r="B77" s="21"/>
      <x:c r="C77" s="21"/>
      <x:c r="D77" s="21"/>
      <x:c r="E77" s="26"/>
      <x:c r="F77" s="21"/>
      <x:c r="G77" s="21"/>
    </x:row>
    <x:row r="78" ht="21" customHeight="1">
      <x:c r="A78" s="24"/>
      <x:c r="B78" s="21"/>
      <x:c r="C78" s="21"/>
      <x:c r="D78" s="21"/>
      <x:c r="E78" s="26"/>
      <x:c r="F78" s="21"/>
      <x:c r="G78" s="21"/>
    </x:row>
    <x:row r="79" ht="21" customHeight="1">
      <x:c r="A79" s="24"/>
      <x:c r="B79" s="21"/>
      <x:c r="C79" s="21"/>
      <x:c r="D79" s="21"/>
      <x:c r="E79" s="26"/>
      <x:c r="F79" s="21"/>
      <x:c r="G79" s="21"/>
    </x:row>
    <x:row r="80" ht="21" customHeight="1">
      <x:c r="A80" s="24"/>
      <x:c r="B80" s="21"/>
      <x:c r="C80" s="21"/>
      <x:c r="D80" s="21"/>
      <x:c r="E80" s="26"/>
      <x:c r="F80" s="21"/>
      <x:c r="G80" s="21"/>
    </x:row>
    <x:row r="81" ht="21" customHeight="1">
      <x:c r="A81" s="24"/>
      <x:c r="B81" s="21"/>
      <x:c r="C81" s="21"/>
      <x:c r="D81" s="21"/>
      <x:c r="E81" s="26"/>
      <x:c r="F81" s="21"/>
      <x:c r="G81" s="21"/>
    </x:row>
    <x:row r="82" ht="21" customHeight="1">
      <x:c r="A82" s="24"/>
      <x:c r="B82" s="21"/>
      <x:c r="C82" s="21"/>
      <x:c r="D82" s="21"/>
      <x:c r="E82" s="26"/>
      <x:c r="F82" s="21"/>
      <x:c r="G82" s="21"/>
    </x:row>
    <x:row r="83" ht="21" customHeight="1">
      <x:c r="A83" s="24"/>
      <x:c r="B83" s="21"/>
      <x:c r="C83" s="21"/>
      <x:c r="D83" s="21"/>
      <x:c r="E83" s="26"/>
      <x:c r="F83" s="21"/>
      <x:c r="G83" s="21"/>
    </x:row>
    <x:row r="84" ht="21" customHeight="1">
      <x:c r="A84" s="24"/>
      <x:c r="B84" s="21"/>
      <x:c r="C84" s="21"/>
      <x:c r="D84" s="21"/>
      <x:c r="E84" s="26"/>
      <x:c r="F84" s="21"/>
      <x:c r="G84" s="21"/>
    </x:row>
    <x:row r="85" ht="21" customHeight="1">
      <x:c r="A85" s="24"/>
      <x:c r="B85" s="21"/>
      <x:c r="C85" s="21"/>
      <x:c r="D85" s="21"/>
      <x:c r="E85" s="26"/>
      <x:c r="F85" s="21"/>
      <x:c r="G85" s="21"/>
    </x:row>
    <x:row r="86" ht="21" customHeight="1">
      <x:c r="A86" s="24"/>
      <x:c r="B86" s="21"/>
      <x:c r="C86" s="21"/>
      <x:c r="D86" s="21"/>
      <x:c r="E86" s="26"/>
      <x:c r="F86" s="21"/>
      <x:c r="G86" s="21"/>
    </x:row>
    <x:row r="87" ht="21" customHeight="1">
      <x:c r="A87" s="24"/>
      <x:c r="B87" s="21"/>
      <x:c r="C87" s="21"/>
      <x:c r="D87" s="21"/>
      <x:c r="E87" s="26"/>
      <x:c r="F87" s="21"/>
      <x:c r="G87" s="21"/>
    </x:row>
    <x:row r="88" ht="21" customHeight="1">
      <x:c r="A88" s="24"/>
      <x:c r="B88" s="21"/>
      <x:c r="C88" s="21"/>
      <x:c r="D88" s="21"/>
      <x:c r="E88" s="26"/>
      <x:c r="F88" s="21"/>
      <x:c r="G88" s="21"/>
    </x:row>
    <x:row r="89" ht="21" customHeight="1">
      <x:c r="A89" s="24"/>
      <x:c r="B89" s="21"/>
      <x:c r="C89" s="21"/>
      <x:c r="D89" s="21"/>
      <x:c r="E89" s="26"/>
      <x:c r="F89" s="21"/>
      <x:c r="G89" s="21"/>
    </x:row>
    <x:row r="90" ht="21" customHeight="1">
      <x:c r="A90" s="24"/>
      <x:c r="B90" s="21"/>
      <x:c r="C90" s="21"/>
      <x:c r="D90" s="21"/>
      <x:c r="E90" s="26"/>
      <x:c r="F90" s="21"/>
      <x:c r="G90" s="21"/>
    </x:row>
    <x:row r="91" ht="21" customHeight="1">
      <x:c r="A91" s="24"/>
      <x:c r="B91" s="21"/>
      <x:c r="C91" s="21"/>
      <x:c r="D91" s="21"/>
      <x:c r="E91" s="26"/>
      <x:c r="F91" s="21"/>
      <x:c r="G91" s="21"/>
    </x:row>
    <x:row r="92" ht="21" customHeight="1">
      <x:c r="A92" s="24"/>
      <x:c r="B92" s="21"/>
      <x:c r="C92" s="21"/>
      <x:c r="D92" s="21"/>
      <x:c r="E92" s="26"/>
      <x:c r="F92" s="21"/>
      <x:c r="G92" s="21"/>
    </x:row>
    <x:row r="93" ht="21" customHeight="1">
      <x:c r="A93" s="24"/>
      <x:c r="B93" s="21"/>
      <x:c r="C93" s="21"/>
      <x:c r="D93" s="21"/>
      <x:c r="E93" s="26"/>
      <x:c r="F93" s="21"/>
      <x:c r="G93" s="21"/>
    </x:row>
    <x:row r="94" ht="21" customHeight="1">
      <x:c r="A94" s="24"/>
      <x:c r="B94" s="21"/>
      <x:c r="C94" s="21"/>
      <x:c r="D94" s="21"/>
      <x:c r="E94" s="26"/>
      <x:c r="F94" s="21"/>
      <x:c r="G94" s="21"/>
    </x:row>
    <x:row r="95" ht="21" customHeight="1">
      <x:c r="A95" s="24"/>
      <x:c r="B95" s="21"/>
      <x:c r="C95" s="21"/>
      <x:c r="D95" s="21"/>
      <x:c r="E95" s="26"/>
      <x:c r="F95" s="21"/>
      <x:c r="G95" s="21"/>
    </x:row>
    <x:row r="96" ht="21" customHeight="1">
      <x:c r="A96" s="24"/>
      <x:c r="B96" s="21"/>
      <x:c r="C96" s="21"/>
      <x:c r="D96" s="21"/>
      <x:c r="E96" s="26"/>
      <x:c r="F96" s="21"/>
      <x:c r="G96" s="21"/>
    </x:row>
    <x:row r="97" ht="21" customHeight="1">
      <x:c r="A97" s="24"/>
      <x:c r="B97" s="21"/>
      <x:c r="C97" s="21"/>
      <x:c r="D97" s="21"/>
      <x:c r="E97" s="26"/>
      <x:c r="F97" s="21"/>
      <x:c r="G97" s="21"/>
    </x:row>
    <x:row r="98" ht="21" customHeight="1">
      <x:c r="A98" s="24"/>
      <x:c r="B98" s="21"/>
      <x:c r="C98" s="21"/>
      <x:c r="D98" s="21"/>
      <x:c r="E98" s="26"/>
      <x:c r="F98" s="21"/>
      <x:c r="G98" s="21"/>
    </x:row>
    <x:row r="99" ht="21" customHeight="1">
      <x:c r="A99" s="24"/>
      <x:c r="B99" s="21"/>
      <x:c r="C99" s="21"/>
      <x:c r="D99" s="21"/>
      <x:c r="E99" s="26"/>
      <x:c r="F99" s="21"/>
      <x:c r="G99" s="21"/>
    </x:row>
    <x:row r="100" ht="21" customHeight="1">
      <x:c r="A100" s="24"/>
      <x:c r="B100" s="21"/>
      <x:c r="C100" s="21"/>
      <x:c r="D100" s="21"/>
      <x:c r="E100" s="26"/>
      <x:c r="F100" s="21"/>
      <x:c r="G100" s="21"/>
    </x:row>
    <x:row r="101" ht="21" customHeight="1">
      <x:c r="A101" s="24"/>
      <x:c r="B101" s="21"/>
      <x:c r="C101" s="21"/>
      <x:c r="D101" s="21"/>
      <x:c r="E101" s="26"/>
      <x:c r="F101" s="21"/>
      <x:c r="G101" s="21"/>
    </x:row>
    <x:row r="102" ht="21" customHeight="1">
      <x:c r="A102" s="24"/>
      <x:c r="B102" s="21"/>
      <x:c r="C102" s="21"/>
      <x:c r="D102" s="21"/>
      <x:c r="E102" s="26"/>
      <x:c r="F102" s="21"/>
      <x:c r="G102" s="21"/>
    </x:row>
    <x:row r="103" ht="21" customHeight="1">
      <x:c r="A103" s="24"/>
      <x:c r="B103" s="21"/>
      <x:c r="C103" s="21"/>
      <x:c r="D103" s="21"/>
      <x:c r="E103" s="26"/>
      <x:c r="F103" s="21"/>
      <x:c r="G103" s="21"/>
    </x:row>
    <x:row r="104" ht="21" customHeight="1">
      <x:c r="A104" s="24"/>
      <x:c r="B104" s="21"/>
      <x:c r="C104" s="21"/>
      <x:c r="D104" s="21"/>
      <x:c r="E104" s="26"/>
      <x:c r="F104" s="21"/>
      <x:c r="G104" s="21"/>
    </x:row>
    <x:row r="105" ht="21" customHeight="1">
      <x:c r="A105" s="24"/>
      <x:c r="B105" s="21"/>
      <x:c r="C105" s="21"/>
      <x:c r="D105" s="21"/>
      <x:c r="E105" s="26"/>
      <x:c r="F105" s="21"/>
      <x:c r="G105" s="21"/>
    </x:row>
    <x:row r="106" ht="21" customHeight="1">
      <x:c r="A106" s="24"/>
      <x:c r="B106" s="21"/>
      <x:c r="C106" s="21"/>
      <x:c r="D106" s="21"/>
      <x:c r="E106" s="26"/>
      <x:c r="F106" s="21"/>
      <x:c r="G106" s="21"/>
    </x:row>
    <x:row r="107" ht="21" customHeight="1">
      <x:c r="A107" s="24"/>
      <x:c r="B107" s="21"/>
      <x:c r="C107" s="21"/>
      <x:c r="D107" s="21"/>
      <x:c r="E107" s="26"/>
      <x:c r="F107" s="21"/>
      <x:c r="G107" s="21"/>
    </x:row>
    <x:row r="108" ht="21" customHeight="1">
      <x:c r="A108" s="24"/>
      <x:c r="B108" s="21"/>
      <x:c r="C108" s="21"/>
      <x:c r="D108" s="21"/>
      <x:c r="E108" s="26"/>
      <x:c r="F108" s="21"/>
      <x:c r="G108" s="21"/>
    </x:row>
    <x:row r="109" ht="21" customHeight="1">
      <x:c r="A109" s="24"/>
      <x:c r="B109" s="21"/>
      <x:c r="C109" s="21"/>
      <x:c r="D109" s="21"/>
      <x:c r="E109" s="26"/>
      <x:c r="F109" s="21"/>
      <x:c r="G109" s="21"/>
    </x:row>
    <x:row r="110" ht="21" customHeight="1">
      <x:c r="A110" s="24"/>
      <x:c r="B110" s="21"/>
      <x:c r="C110" s="21"/>
      <x:c r="D110" s="21"/>
      <x:c r="E110" s="26"/>
      <x:c r="F110" s="21"/>
      <x:c r="G110" s="21"/>
    </x:row>
    <x:row r="111" ht="21" customHeight="1">
      <x:c r="A111" s="24"/>
      <x:c r="B111" s="21"/>
      <x:c r="C111" s="21"/>
      <x:c r="D111" s="21"/>
      <x:c r="E111" s="26"/>
      <x:c r="F111" s="21"/>
      <x:c r="G111" s="21"/>
    </x:row>
    <x:row r="112" ht="21" customHeight="1">
      <x:c r="A112" s="24"/>
      <x:c r="B112" s="21"/>
      <x:c r="C112" s="21"/>
      <x:c r="D112" s="21"/>
      <x:c r="E112" s="26"/>
      <x:c r="F112" s="21"/>
      <x:c r="G112" s="21"/>
    </x:row>
    <x:row r="113" ht="21" customHeight="1">
      <x:c r="A113" s="24"/>
      <x:c r="B113" s="21"/>
      <x:c r="C113" s="21"/>
      <x:c r="D113" s="21"/>
      <x:c r="E113" s="26"/>
      <x:c r="F113" s="21"/>
      <x:c r="G113" s="21"/>
    </x:row>
    <x:row r="114" ht="21" customHeight="1">
      <x:c r="A114" s="24"/>
      <x:c r="B114" s="21"/>
      <x:c r="C114" s="21"/>
      <x:c r="D114" s="21"/>
      <x:c r="E114" s="26"/>
      <x:c r="F114" s="21"/>
      <x:c r="G114" s="21"/>
    </x:row>
    <x:row r="115" ht="21" customHeight="1">
      <x:c r="A115" s="24"/>
      <x:c r="B115" s="21"/>
      <x:c r="C115" s="21"/>
      <x:c r="D115" s="21"/>
      <x:c r="E115" s="26"/>
      <x:c r="F115" s="21"/>
      <x:c r="G115" s="21"/>
    </x:row>
    <x:row r="116" ht="21" customHeight="1">
      <x:c r="A116" s="24"/>
      <x:c r="B116" s="21"/>
      <x:c r="C116" s="21"/>
      <x:c r="D116" s="21"/>
      <x:c r="E116" s="26"/>
      <x:c r="F116" s="21"/>
      <x:c r="G116" s="21"/>
    </x:row>
    <x:row r="117" ht="21" customHeight="1">
      <x:c r="A117" s="24"/>
      <x:c r="B117" s="21"/>
      <x:c r="C117" s="21"/>
      <x:c r="D117" s="21"/>
      <x:c r="E117" s="26"/>
      <x:c r="F117" s="21"/>
      <x:c r="G117" s="21"/>
    </x:row>
    <x:row r="118" ht="21" customHeight="1">
      <x:c r="A118" s="24"/>
      <x:c r="B118" s="21"/>
      <x:c r="C118" s="21"/>
      <x:c r="D118" s="21"/>
      <x:c r="E118" s="26"/>
      <x:c r="F118" s="21"/>
      <x:c r="G118" s="21"/>
    </x:row>
    <x:row r="119" ht="21" customHeight="1">
      <x:c r="A119" s="24"/>
      <x:c r="B119" s="21"/>
      <x:c r="C119" s="21"/>
      <x:c r="D119" s="21"/>
      <x:c r="E119" s="26"/>
      <x:c r="F119" s="21"/>
      <x:c r="G119" s="21"/>
    </x:row>
    <x:row r="120" ht="21" customHeight="1">
      <x:c r="A120" s="24"/>
      <x:c r="B120" s="21"/>
      <x:c r="C120" s="21"/>
      <x:c r="D120" s="21"/>
      <x:c r="E120" s="26"/>
      <x:c r="F120" s="21"/>
      <x:c r="G120" s="21"/>
    </x:row>
    <x:row r="121" ht="21" customHeight="1">
      <x:c r="A121" s="24"/>
      <x:c r="B121" s="21"/>
      <x:c r="C121" s="21"/>
      <x:c r="D121" s="21"/>
      <x:c r="E121" s="26"/>
      <x:c r="F121" s="21"/>
      <x:c r="G121" s="21"/>
    </x:row>
    <x:row r="122" ht="21" customHeight="1">
      <x:c r="A122" s="24"/>
      <x:c r="B122" s="21"/>
      <x:c r="C122" s="21"/>
      <x:c r="D122" s="21"/>
      <x:c r="E122" s="26"/>
      <x:c r="F122" s="21"/>
      <x:c r="G122" s="21"/>
    </x:row>
    <x:row r="123" ht="21" customHeight="1">
      <x:c r="A123" s="24"/>
      <x:c r="B123" s="21"/>
      <x:c r="C123" s="21"/>
      <x:c r="D123" s="21"/>
      <x:c r="E123" s="26"/>
      <x:c r="F123" s="21"/>
      <x:c r="G123" s="21"/>
    </x:row>
    <x:row r="124" ht="21" customHeight="1">
      <x:c r="A124" s="24"/>
      <x:c r="B124" s="21"/>
      <x:c r="C124" s="21"/>
      <x:c r="D124" s="21"/>
      <x:c r="E124" s="26"/>
      <x:c r="F124" s="21"/>
      <x:c r="G124" s="21"/>
    </x:row>
    <x:row r="125" ht="21" customHeight="1">
      <x:c r="A125" s="24"/>
      <x:c r="B125" s="21"/>
      <x:c r="C125" s="21"/>
      <x:c r="D125" s="21"/>
      <x:c r="E125" s="26"/>
      <x:c r="F125" s="21"/>
      <x:c r="G125" s="21"/>
    </x:row>
    <x:row r="126" ht="21" customHeight="1">
      <x:c r="A126" s="24"/>
      <x:c r="B126" s="21"/>
      <x:c r="C126" s="21"/>
      <x:c r="D126" s="21"/>
      <x:c r="E126" s="26"/>
      <x:c r="F126" s="21"/>
      <x:c r="G126" s="21"/>
    </x:row>
    <x:row r="127" ht="21" customHeight="1">
      <x:c r="A127" s="24"/>
      <x:c r="B127" s="21"/>
      <x:c r="C127" s="21"/>
      <x:c r="D127" s="21"/>
      <x:c r="E127" s="26"/>
      <x:c r="F127" s="21"/>
      <x:c r="G127" s="21"/>
    </x:row>
    <x:row r="128" ht="21" customHeight="1">
      <x:c r="A128" s="24"/>
      <x:c r="B128" s="21"/>
      <x:c r="C128" s="21"/>
      <x:c r="D128" s="21"/>
      <x:c r="E128" s="26"/>
      <x:c r="F128" s="21"/>
      <x:c r="G128" s="21"/>
    </x:row>
    <x:row r="129" ht="21" customHeight="1">
      <x:c r="A129" s="24"/>
      <x:c r="B129" s="21"/>
      <x:c r="C129" s="21"/>
      <x:c r="D129" s="21"/>
      <x:c r="E129" s="26"/>
      <x:c r="F129" s="21"/>
      <x:c r="G129" s="21"/>
    </x:row>
    <x:row r="130" ht="21" customHeight="1">
      <x:c r="A130" s="24"/>
      <x:c r="B130" s="21"/>
      <x:c r="C130" s="21"/>
      <x:c r="D130" s="21"/>
      <x:c r="E130" s="26"/>
      <x:c r="F130" s="21"/>
      <x:c r="G130" s="21"/>
    </x:row>
    <x:row r="131" ht="21" customHeight="1">
      <x:c r="A131" s="24"/>
      <x:c r="B131" s="21"/>
      <x:c r="C131" s="21"/>
      <x:c r="D131" s="21"/>
      <x:c r="E131" s="26"/>
      <x:c r="F131" s="21"/>
      <x:c r="G131" s="21"/>
    </x:row>
    <x:row r="132" ht="21" customHeight="1">
      <x:c r="A132" s="24"/>
      <x:c r="B132" s="21"/>
      <x:c r="C132" s="21"/>
      <x:c r="D132" s="21"/>
      <x:c r="E132" s="26"/>
      <x:c r="F132" s="21"/>
      <x:c r="G132" s="21"/>
    </x:row>
    <x:row r="133" ht="21" customHeight="1">
      <x:c r="A133" s="24"/>
      <x:c r="B133" s="21"/>
      <x:c r="C133" s="21"/>
      <x:c r="D133" s="21"/>
      <x:c r="E133" s="26"/>
      <x:c r="F133" s="21"/>
      <x:c r="G133" s="21"/>
    </x:row>
    <x:row r="134" ht="21" customHeight="1">
      <x:c r="A134" s="24"/>
      <x:c r="B134" s="21"/>
      <x:c r="C134" s="21"/>
      <x:c r="D134" s="21"/>
      <x:c r="E134" s="26"/>
      <x:c r="F134" s="21"/>
      <x:c r="G134" s="21"/>
    </x:row>
    <x:row r="135" ht="21" customHeight="1">
      <x:c r="A135" s="24"/>
      <x:c r="B135" s="21"/>
      <x:c r="C135" s="21"/>
      <x:c r="D135" s="21"/>
      <x:c r="E135" s="26"/>
      <x:c r="F135" s="21"/>
      <x:c r="G135" s="21"/>
    </x:row>
    <x:row r="136" ht="21" customHeight="1">
      <x:c r="A136" s="24"/>
      <x:c r="B136" s="21"/>
      <x:c r="C136" s="21"/>
      <x:c r="D136" s="21"/>
      <x:c r="E136" s="26"/>
      <x:c r="F136" s="21"/>
      <x:c r="G136" s="21"/>
    </x:row>
    <x:row r="137" ht="21" customHeight="1">
      <x:c r="A137" s="24"/>
      <x:c r="B137" s="21"/>
      <x:c r="C137" s="21"/>
      <x:c r="D137" s="21"/>
      <x:c r="E137" s="26"/>
      <x:c r="F137" s="21"/>
      <x:c r="G137" s="21"/>
    </x:row>
    <x:row r="138" ht="21" customHeight="1">
      <x:c r="A138" s="24"/>
      <x:c r="B138" s="21"/>
      <x:c r="C138" s="21"/>
      <x:c r="D138" s="21"/>
      <x:c r="E138" s="26"/>
      <x:c r="F138" s="21"/>
      <x:c r="G138" s="21"/>
    </x:row>
    <x:row r="139" ht="21" customHeight="1">
      <x:c r="A139" s="24"/>
      <x:c r="B139" s="21"/>
      <x:c r="C139" s="21"/>
      <x:c r="D139" s="21"/>
      <x:c r="E139" s="26"/>
      <x:c r="F139" s="21"/>
      <x:c r="G139" s="21"/>
    </x:row>
    <x:row r="140" ht="21" customHeight="1">
      <x:c r="A140" s="24"/>
      <x:c r="B140" s="21"/>
      <x:c r="C140" s="21"/>
      <x:c r="D140" s="21"/>
      <x:c r="E140" s="26"/>
      <x:c r="F140" s="21"/>
      <x:c r="G140" s="21"/>
    </x:row>
    <x:row r="141" ht="21" customHeight="1">
      <x:c r="A141" s="24"/>
      <x:c r="B141" s="21"/>
      <x:c r="C141" s="21"/>
      <x:c r="D141" s="21"/>
      <x:c r="E141" s="26"/>
      <x:c r="F141" s="21"/>
      <x:c r="G141" s="21"/>
    </x:row>
    <x:row r="142" ht="21" customHeight="1">
      <x:c r="A142" s="24"/>
      <x:c r="B142" s="21"/>
      <x:c r="C142" s="21"/>
      <x:c r="D142" s="21"/>
      <x:c r="E142" s="26"/>
      <x:c r="F142" s="21"/>
      <x:c r="G142" s="21"/>
    </x:row>
    <x:row r="143" ht="21" customHeight="1">
      <x:c r="A143" s="24"/>
      <x:c r="B143" s="21"/>
      <x:c r="C143" s="21"/>
      <x:c r="D143" s="21"/>
      <x:c r="E143" s="26"/>
      <x:c r="F143" s="21"/>
      <x:c r="G143" s="21"/>
    </x:row>
    <x:row r="144" ht="21" customHeight="1">
      <x:c r="A144" s="24"/>
      <x:c r="B144" s="21"/>
      <x:c r="C144" s="21"/>
      <x:c r="D144" s="21"/>
      <x:c r="E144" s="26"/>
      <x:c r="F144" s="21"/>
      <x:c r="G144" s="21"/>
    </x:row>
    <x:row r="145" ht="21" customHeight="1">
      <x:c r="A145" s="24"/>
      <x:c r="B145" s="21"/>
      <x:c r="C145" s="21"/>
      <x:c r="D145" s="21"/>
      <x:c r="E145" s="26"/>
      <x:c r="F145" s="21"/>
      <x:c r="G145" s="21"/>
    </x:row>
    <x:row r="146" ht="21" customHeight="1">
      <x:c r="A146" s="24"/>
      <x:c r="B146" s="21"/>
      <x:c r="C146" s="21"/>
      <x:c r="D146" s="21"/>
      <x:c r="E146" s="26"/>
      <x:c r="F146" s="21"/>
      <x:c r="G146" s="21"/>
    </x:row>
    <x:row r="147" ht="21" customHeight="1">
      <x:c r="A147" s="24"/>
      <x:c r="B147" s="21"/>
      <x:c r="C147" s="21"/>
      <x:c r="D147" s="21"/>
      <x:c r="E147" s="26"/>
      <x:c r="F147" s="21"/>
      <x:c r="G147" s="21"/>
    </x:row>
    <x:row r="148" ht="21" customHeight="1">
      <x:c r="A148" s="24"/>
      <x:c r="B148" s="21"/>
      <x:c r="C148" s="21"/>
      <x:c r="D148" s="21"/>
      <x:c r="E148" s="26"/>
      <x:c r="F148" s="21"/>
      <x:c r="G148" s="21"/>
    </x:row>
    <x:row r="149" ht="21" customHeight="1">
      <x:c r="A149" s="24"/>
      <x:c r="B149" s="21"/>
      <x:c r="C149" s="21"/>
      <x:c r="D149" s="21"/>
      <x:c r="E149" s="26"/>
      <x:c r="F149" s="21"/>
      <x:c r="G149" s="21"/>
    </x:row>
    <x:row r="150" ht="21" customHeight="1">
      <x:c r="A150" s="24"/>
      <x:c r="B150" s="21"/>
      <x:c r="C150" s="21"/>
      <x:c r="D150" s="21"/>
      <x:c r="E150" s="26"/>
      <x:c r="F150" s="21"/>
      <x:c r="G150" s="21"/>
    </x:row>
    <x:row r="151" ht="21" customHeight="1">
      <x:c r="A151" s="24"/>
      <x:c r="B151" s="21"/>
      <x:c r="C151" s="21"/>
      <x:c r="D151" s="21"/>
      <x:c r="E151" s="26"/>
      <x:c r="F151" s="21"/>
      <x:c r="G151" s="21"/>
    </x:row>
    <x:row r="152" ht="21" customHeight="1">
      <x:c r="A152" s="24"/>
      <x:c r="B152" s="21"/>
      <x:c r="C152" s="21"/>
      <x:c r="D152" s="21"/>
      <x:c r="E152" s="26"/>
      <x:c r="F152" s="21"/>
      <x:c r="G152" s="21"/>
    </x:row>
    <x:row r="153" ht="21" customHeight="1">
      <x:c r="A153" s="24"/>
      <x:c r="B153" s="21"/>
      <x:c r="C153" s="21"/>
      <x:c r="D153" s="21"/>
      <x:c r="E153" s="26"/>
      <x:c r="F153" s="21"/>
      <x:c r="G153" s="21"/>
    </x:row>
    <x:row r="154" ht="21" customHeight="1">
      <x:c r="A154" s="24"/>
      <x:c r="B154" s="21"/>
      <x:c r="C154" s="21"/>
      <x:c r="D154" s="21"/>
      <x:c r="E154" s="26"/>
      <x:c r="F154" s="21"/>
      <x:c r="G154" s="21"/>
    </x:row>
    <x:row r="155" ht="21" customHeight="1">
      <x:c r="A155" s="24"/>
      <x:c r="B155" s="21"/>
      <x:c r="C155" s="21"/>
      <x:c r="D155" s="21"/>
      <x:c r="E155" s="26"/>
      <x:c r="F155" s="21"/>
      <x:c r="G155" s="21"/>
    </x:row>
    <x:row r="156" ht="21" customHeight="1">
      <x:c r="A156" s="24"/>
      <x:c r="B156" s="21"/>
      <x:c r="C156" s="21"/>
      <x:c r="D156" s="21"/>
      <x:c r="E156" s="26"/>
      <x:c r="F156" s="21"/>
      <x:c r="G156" s="21"/>
    </x:row>
    <x:row r="157" ht="21" customHeight="1">
      <x:c r="A157" s="24"/>
      <x:c r="B157" s="21"/>
      <x:c r="C157" s="21"/>
      <x:c r="D157" s="21"/>
      <x:c r="E157" s="26"/>
      <x:c r="F157" s="21"/>
      <x:c r="G157" s="21"/>
    </x:row>
    <x:row r="158" ht="21" customHeight="1">
      <x:c r="A158" s="24"/>
      <x:c r="B158" s="21"/>
      <x:c r="C158" s="21"/>
      <x:c r="D158" s="21"/>
      <x:c r="E158" s="26"/>
      <x:c r="F158" s="21"/>
      <x:c r="G158" s="21"/>
    </x:row>
    <x:row r="159" ht="21" customHeight="1">
      <x:c r="A159" s="24"/>
      <x:c r="B159" s="21"/>
      <x:c r="C159" s="21"/>
      <x:c r="D159" s="21"/>
      <x:c r="E159" s="26"/>
      <x:c r="F159" s="21"/>
      <x:c r="G159" s="21"/>
    </x:row>
    <x:row r="160" ht="21" customHeight="1">
      <x:c r="A160" s="24"/>
      <x:c r="B160" s="21"/>
      <x:c r="C160" s="21"/>
      <x:c r="D160" s="21"/>
      <x:c r="E160" s="26"/>
      <x:c r="F160" s="21"/>
      <x:c r="G160" s="21"/>
    </x:row>
    <x:row r="161" ht="21" customHeight="1">
      <x:c r="A161" s="24"/>
      <x:c r="B161" s="21"/>
      <x:c r="C161" s="21"/>
      <x:c r="D161" s="21"/>
      <x:c r="E161" s="26"/>
      <x:c r="F161" s="21"/>
      <x:c r="G161" s="21"/>
    </x:row>
    <x:row r="162" ht="21" customHeight="1">
      <x:c r="A162" s="24"/>
      <x:c r="B162" s="21"/>
      <x:c r="C162" s="21"/>
      <x:c r="D162" s="21"/>
      <x:c r="E162" s="26"/>
      <x:c r="F162" s="21"/>
      <x:c r="G162" s="21"/>
    </x:row>
    <x:row r="163" ht="21" customHeight="1">
      <x:c r="A163" s="24"/>
      <x:c r="B163" s="21"/>
      <x:c r="C163" s="21"/>
      <x:c r="D163" s="21"/>
      <x:c r="E163" s="26"/>
      <x:c r="F163" s="21"/>
      <x:c r="G163" s="21"/>
    </x:row>
    <x:row r="164" ht="21" customHeight="1">
      <x:c r="A164" s="24"/>
      <x:c r="B164" s="21"/>
      <x:c r="C164" s="21"/>
      <x:c r="D164" s="21"/>
      <x:c r="E164" s="26"/>
      <x:c r="F164" s="21"/>
      <x:c r="G164" s="21"/>
    </x:row>
    <x:row r="165" ht="21" customHeight="1">
      <x:c r="A165" s="24"/>
      <x:c r="B165" s="21"/>
      <x:c r="C165" s="21"/>
      <x:c r="D165" s="21"/>
      <x:c r="E165" s="26"/>
      <x:c r="F165" s="21"/>
      <x:c r="G165" s="21"/>
    </x:row>
    <x:row r="166" ht="21" customHeight="1">
      <x:c r="A166" s="24"/>
      <x:c r="B166" s="21"/>
      <x:c r="C166" s="21"/>
      <x:c r="D166" s="21"/>
      <x:c r="E166" s="26"/>
      <x:c r="F166" s="21"/>
      <x:c r="G166" s="21"/>
    </x:row>
    <x:row r="167" ht="21" customHeight="1">
      <x:c r="A167" s="24"/>
      <x:c r="B167" s="21"/>
      <x:c r="C167" s="21"/>
      <x:c r="D167" s="21"/>
      <x:c r="E167" s="26"/>
      <x:c r="F167" s="21"/>
      <x:c r="G167" s="21"/>
    </x:row>
    <x:row r="168" ht="21" customHeight="1">
      <x:c r="A168" s="24"/>
      <x:c r="B168" s="21"/>
      <x:c r="C168" s="21"/>
      <x:c r="D168" s="21"/>
      <x:c r="E168" s="26"/>
      <x:c r="F168" s="21"/>
      <x:c r="G168" s="21"/>
    </x:row>
    <x:row r="169" ht="21" customHeight="1">
      <x:c r="A169" s="24"/>
      <x:c r="B169" s="21"/>
      <x:c r="C169" s="21"/>
      <x:c r="D169" s="21"/>
      <x:c r="E169" s="26"/>
      <x:c r="F169" s="21"/>
      <x:c r="G169" s="21"/>
    </x:row>
    <x:row r="170" ht="21" customHeight="1">
      <x:c r="A170" s="24"/>
      <x:c r="B170" s="21"/>
      <x:c r="C170" s="21"/>
      <x:c r="D170" s="21"/>
      <x:c r="E170" s="26"/>
      <x:c r="F170" s="21"/>
      <x:c r="G170" s="21"/>
    </x:row>
    <x:row r="171" ht="21" customHeight="1">
      <x:c r="A171" s="24"/>
      <x:c r="B171" s="21"/>
      <x:c r="C171" s="21"/>
      <x:c r="D171" s="21"/>
      <x:c r="E171" s="26"/>
      <x:c r="F171" s="21"/>
      <x:c r="G171" s="21"/>
    </x:row>
    <x:row r="172" ht="21" customHeight="1">
      <x:c r="A172" s="24"/>
      <x:c r="B172" s="21"/>
      <x:c r="C172" s="21"/>
      <x:c r="D172" s="21"/>
      <x:c r="E172" s="26"/>
      <x:c r="F172" s="21"/>
      <x:c r="G172" s="21"/>
    </x:row>
    <x:row r="173" ht="21" customHeight="1">
      <x:c r="A173" s="24"/>
      <x:c r="B173" s="21"/>
      <x:c r="C173" s="21"/>
      <x:c r="D173" s="21"/>
      <x:c r="E173" s="26"/>
      <x:c r="F173" s="21"/>
      <x:c r="G173" s="21"/>
    </x:row>
    <x:row r="174" ht="21" customHeight="1">
      <x:c r="A174" s="24"/>
      <x:c r="B174" s="21"/>
      <x:c r="C174" s="21"/>
      <x:c r="D174" s="21"/>
      <x:c r="E174" s="26"/>
      <x:c r="F174" s="21"/>
      <x:c r="G174" s="21"/>
    </x:row>
    <x:row r="175" ht="21" customHeight="1">
      <x:c r="A175" s="24"/>
      <x:c r="B175" s="21"/>
      <x:c r="C175" s="21"/>
      <x:c r="D175" s="21"/>
      <x:c r="E175" s="26"/>
      <x:c r="F175" s="21"/>
      <x:c r="G175" s="21"/>
    </x:row>
    <x:row r="176" ht="21" customHeight="1">
      <x:c r="A176" s="24"/>
      <x:c r="B176" s="21"/>
      <x:c r="C176" s="21"/>
      <x:c r="D176" s="21"/>
      <x:c r="E176" s="26"/>
      <x:c r="F176" s="21"/>
      <x:c r="G176" s="21"/>
    </x:row>
    <x:row r="177" ht="21" customHeight="1">
      <x:c r="A177" s="24"/>
      <x:c r="B177" s="21"/>
      <x:c r="C177" s="21"/>
      <x:c r="D177" s="21"/>
      <x:c r="E177" s="26"/>
      <x:c r="F177" s="21"/>
      <x:c r="G177" s="21"/>
    </x:row>
    <x:row r="178" ht="21" customHeight="1">
      <x:c r="A178" s="24"/>
      <x:c r="B178" s="21"/>
      <x:c r="C178" s="21"/>
      <x:c r="D178" s="21"/>
      <x:c r="E178" s="26"/>
      <x:c r="F178" s="21"/>
      <x:c r="G178" s="21"/>
    </x:row>
    <x:row r="179" ht="21" customHeight="1">
      <x:c r="A179" s="24"/>
      <x:c r="B179" s="21"/>
      <x:c r="C179" s="21"/>
      <x:c r="D179" s="21"/>
      <x:c r="E179" s="26"/>
      <x:c r="F179" s="21"/>
      <x:c r="G179" s="21"/>
    </x:row>
    <x:row r="180" ht="21" customHeight="1">
      <x:c r="A180" s="24"/>
      <x:c r="B180" s="21"/>
      <x:c r="C180" s="21"/>
      <x:c r="D180" s="21"/>
      <x:c r="E180" s="26"/>
      <x:c r="F180" s="21"/>
      <x:c r="G180" s="21"/>
    </x:row>
    <x:row r="181" ht="21" customHeight="1">
      <x:c r="A181" s="24"/>
      <x:c r="B181" s="21"/>
      <x:c r="C181" s="21"/>
      <x:c r="D181" s="21"/>
      <x:c r="E181" s="26"/>
      <x:c r="F181" s="21"/>
      <x:c r="G181" s="21"/>
    </x:row>
    <x:row r="182" ht="21" customHeight="1">
      <x:c r="A182" s="24"/>
      <x:c r="B182" s="21"/>
      <x:c r="C182" s="21"/>
      <x:c r="D182" s="21"/>
      <x:c r="E182" s="26"/>
      <x:c r="F182" s="21"/>
      <x:c r="G182" s="21"/>
    </x:row>
    <x:row r="183" ht="21" customHeight="1">
      <x:c r="A183" s="24"/>
      <x:c r="B183" s="21"/>
      <x:c r="C183" s="21"/>
      <x:c r="D183" s="21"/>
      <x:c r="E183" s="26"/>
      <x:c r="F183" s="21"/>
      <x:c r="G183" s="21"/>
    </x:row>
    <x:row r="184" ht="21" customHeight="1">
      <x:c r="A184" s="24"/>
      <x:c r="B184" s="21"/>
      <x:c r="C184" s="21"/>
      <x:c r="D184" s="21"/>
      <x:c r="E184" s="26"/>
      <x:c r="F184" s="21"/>
      <x:c r="G184" s="21"/>
    </x:row>
    <x:row r="185" ht="21" customHeight="1">
      <x:c r="A185" s="24"/>
      <x:c r="B185" s="21"/>
      <x:c r="C185" s="21"/>
      <x:c r="D185" s="21"/>
      <x:c r="E185" s="26"/>
      <x:c r="F185" s="21"/>
      <x:c r="G185" s="21"/>
    </x:row>
    <x:row r="186" ht="21" customHeight="1">
      <x:c r="A186" s="24"/>
      <x:c r="B186" s="21"/>
      <x:c r="C186" s="21"/>
      <x:c r="D186" s="21"/>
      <x:c r="E186" s="26"/>
      <x:c r="F186" s="21"/>
      <x:c r="G186" s="21"/>
    </x:row>
    <x:row r="187" ht="21" customHeight="1">
      <x:c r="A187" s="24"/>
      <x:c r="B187" s="21"/>
      <x:c r="C187" s="21"/>
      <x:c r="D187" s="21"/>
      <x:c r="E187" s="26"/>
      <x:c r="F187" s="21"/>
      <x:c r="G187" s="21"/>
    </x:row>
    <x:row r="188" ht="21" customHeight="1">
      <x:c r="A188" s="24"/>
      <x:c r="B188" s="21"/>
      <x:c r="C188" s="21"/>
      <x:c r="D188" s="21"/>
      <x:c r="E188" s="26"/>
      <x:c r="F188" s="21"/>
      <x:c r="G188" s="21"/>
    </x:row>
    <x:row r="189" ht="21" customHeight="1">
      <x:c r="A189" s="24"/>
      <x:c r="B189" s="21"/>
      <x:c r="C189" s="21"/>
      <x:c r="D189" s="21"/>
      <x:c r="E189" s="26"/>
      <x:c r="F189" s="21"/>
      <x:c r="G189" s="21"/>
    </x:row>
    <x:row r="190" ht="21" customHeight="1">
      <x:c r="A190" s="24"/>
      <x:c r="B190" s="21"/>
      <x:c r="C190" s="21"/>
      <x:c r="D190" s="21"/>
      <x:c r="E190" s="26"/>
      <x:c r="F190" s="21"/>
      <x:c r="G190" s="21"/>
    </x:row>
    <x:row r="191" ht="21" customHeight="1">
      <x:c r="A191" s="24"/>
      <x:c r="B191" s="21"/>
      <x:c r="C191" s="21"/>
      <x:c r="D191" s="21"/>
      <x:c r="E191" s="26"/>
      <x:c r="F191" s="21"/>
      <x:c r="G191" s="21"/>
    </x:row>
    <x:row r="192" ht="21" customHeight="1">
      <x:c r="A192" s="24"/>
      <x:c r="B192" s="21"/>
      <x:c r="C192" s="21"/>
      <x:c r="D192" s="21"/>
      <x:c r="E192" s="26"/>
      <x:c r="F192" s="21"/>
      <x:c r="G192" s="21"/>
    </x:row>
    <x:row r="193" ht="21" customHeight="1">
      <x:c r="A193" s="24"/>
      <x:c r="B193" s="21"/>
      <x:c r="C193" s="21"/>
      <x:c r="D193" s="21"/>
      <x:c r="E193" s="26"/>
      <x:c r="F193" s="21"/>
      <x:c r="G193" s="21"/>
    </x:row>
    <x:row r="194" ht="21" customHeight="1">
      <x:c r="A194" s="24"/>
      <x:c r="B194" s="21"/>
      <x:c r="C194" s="21"/>
      <x:c r="D194" s="21"/>
      <x:c r="E194" s="26"/>
      <x:c r="F194" s="21"/>
      <x:c r="G194" s="21"/>
    </x:row>
    <x:row r="195" ht="21" customHeight="1">
      <x:c r="A195" s="24"/>
      <x:c r="B195" s="21"/>
      <x:c r="C195" s="21"/>
      <x:c r="D195" s="21"/>
      <x:c r="E195" s="26"/>
      <x:c r="F195" s="21"/>
      <x:c r="G195" s="21"/>
    </x:row>
    <x:row r="196" ht="21" customHeight="1">
      <x:c r="A196" s="24"/>
      <x:c r="B196" s="21"/>
      <x:c r="C196" s="21"/>
      <x:c r="D196" s="21"/>
      <x:c r="E196" s="26"/>
      <x:c r="F196" s="21"/>
      <x:c r="G196" s="21"/>
    </x:row>
    <x:row r="197" ht="21" customHeight="1">
      <x:c r="A197" s="24"/>
      <x:c r="B197" s="21"/>
      <x:c r="C197" s="21"/>
      <x:c r="D197" s="21"/>
      <x:c r="E197" s="26"/>
      <x:c r="F197" s="21"/>
      <x:c r="G197" s="21"/>
    </x:row>
    <x:row r="198" ht="21" customHeight="1">
      <x:c r="A198" s="24"/>
      <x:c r="B198" s="21"/>
      <x:c r="C198" s="21"/>
      <x:c r="D198" s="21"/>
      <x:c r="E198" s="26"/>
      <x:c r="F198" s="21"/>
      <x:c r="G198" s="21"/>
    </x:row>
    <x:row r="199" ht="21" customHeight="1">
      <x:c r="A199" s="24"/>
      <x:c r="B199" s="21"/>
      <x:c r="C199" s="21"/>
      <x:c r="D199" s="21"/>
      <x:c r="E199" s="26"/>
      <x:c r="F199" s="21"/>
      <x:c r="G199" s="21"/>
    </x:row>
    <x:row r="200" ht="21" customHeight="1">
      <x:c r="A200" s="24"/>
      <x:c r="B200" s="21"/>
      <x:c r="C200" s="21"/>
      <x:c r="D200" s="21"/>
      <x:c r="E200" s="26"/>
      <x:c r="F200" s="21"/>
      <x:c r="G200" s="21"/>
    </x:row>
    <x:row r="201" ht="21" customHeight="1">
      <x:c r="A201" s="24"/>
      <x:c r="B201" s="21"/>
      <x:c r="C201" s="21"/>
      <x:c r="D201" s="21"/>
      <x:c r="E201" s="26"/>
      <x:c r="F201" s="21"/>
      <x:c r="G201" s="21"/>
    </x:row>
    <x:row r="202" ht="21" customHeight="1">
      <x:c r="A202" s="24"/>
      <x:c r="B202" s="21"/>
      <x:c r="C202" s="21"/>
      <x:c r="D202" s="21"/>
      <x:c r="E202" s="26"/>
      <x:c r="F202" s="21"/>
      <x:c r="G202" s="21"/>
    </x:row>
    <x:row r="203" ht="21" customHeight="1">
      <x:c r="A203" s="24"/>
      <x:c r="B203" s="21"/>
      <x:c r="C203" s="21"/>
      <x:c r="D203" s="21"/>
      <x:c r="E203" s="26"/>
      <x:c r="F203" s="21"/>
      <x:c r="G203" s="21"/>
    </x:row>
    <x:row r="204" ht="21" customHeight="1">
      <x:c r="A204" s="24"/>
      <x:c r="B204" s="21"/>
      <x:c r="C204" s="21"/>
      <x:c r="D204" s="21"/>
      <x:c r="E204" s="26"/>
      <x:c r="F204" s="21"/>
      <x:c r="G204" s="21"/>
    </x:row>
    <x:row r="205" ht="21" customHeight="1">
      <x:c r="A205" s="24"/>
      <x:c r="B205" s="21"/>
      <x:c r="C205" s="21"/>
      <x:c r="D205" s="21"/>
      <x:c r="E205" s="26"/>
      <x:c r="F205" s="21"/>
      <x:c r="G205" s="21"/>
    </x:row>
    <x:row r="206" ht="21" customHeight="1">
      <x:c r="A206" s="24"/>
      <x:c r="B206" s="21"/>
      <x:c r="C206" s="21"/>
      <x:c r="D206" s="21"/>
      <x:c r="E206" s="26"/>
      <x:c r="F206" s="21"/>
      <x:c r="G206" s="21"/>
    </x:row>
    <x:row r="207" ht="21" customHeight="1">
      <x:c r="A207" s="24"/>
      <x:c r="B207" s="21"/>
      <x:c r="C207" s="21"/>
      <x:c r="D207" s="21"/>
      <x:c r="E207" s="26"/>
      <x:c r="F207" s="21"/>
      <x:c r="G207" s="21"/>
    </x:row>
    <x:row r="208" ht="21" customHeight="1">
      <x:c r="A208" s="24"/>
      <x:c r="B208" s="21"/>
      <x:c r="C208" s="21"/>
      <x:c r="D208" s="21"/>
      <x:c r="E208" s="26"/>
      <x:c r="F208" s="21"/>
      <x:c r="G208" s="21"/>
    </x:row>
  </x:sheetData>
  <x:mergeCells>
    <x:mergeCell ref="A1:G2"/>
    <x:mergeCell ref="A3:G3"/>
  </x:mergeCells>
  <x:dataValidations count="2">
    <x:dataValidation type="list" sqref="C9:C208">
      <x:formula1>"Ingreso,Egreso"</x:formula1>
    </x:dataValidation>
    <x:dataValidation type="list" sqref="F9:F208">
      <x:formula1>"Realizado,Previsto"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7" customHeight="1">
      <x:c r="A1" s="4" t="str">
        <x:v>RESUMEN MENSUAL | CAJA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10" t="str">
        <x:v>Cobros y pagos reales vs previstos · Saldo de caja acumulado · Ejercicio editable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1" customHeight="1">
      <x:c r="A5" t="str">
        <x:v>Año del ejercicio</x:v>
      </x:c>
      <x:c r="B5" s="21" t="n">
        <x:v>2026</x:v>
      </x:c>
      <x:c r="D5" t="str">
        <x:v>Saldo inicial de caja</x:v>
      </x:c>
      <x:c r="E5" s="26" t="n">
        <x:v>7500</x:v>
      </x:c>
    </x:row>
    <x:row r="8" ht="30" customHeight="1">
      <x:c r="A8" s="16" t="str">
        <x:v>CONCEPTO / MES</x:v>
      </x:c>
      <x:c r="B8" s="28" t="n">
        <x:f>DATE($B$5,1,1)</x:f>
        <x:v>46023</x:v>
      </x:c>
      <x:c r="C8" s="28" t="n">
        <x:f>DATE($B$5,2,1)</x:f>
        <x:v>46054</x:v>
      </x:c>
      <x:c r="D8" s="28" t="n">
        <x:f>DATE($B$5,3,1)</x:f>
        <x:v>46082</x:v>
      </x:c>
      <x:c r="E8" s="28" t="n">
        <x:f>DATE($B$5,4,1)</x:f>
        <x:v>46113</x:v>
      </x:c>
      <x:c r="F8" s="28" t="n">
        <x:f>DATE($B$5,5,1)</x:f>
        <x:v>46143</x:v>
      </x:c>
      <x:c r="G8" s="28" t="n">
        <x:f>DATE($B$5,6,1)</x:f>
        <x:v>46174</x:v>
      </x:c>
      <x:c r="H8" s="28" t="n">
        <x:f>DATE($B$5,7,1)</x:f>
        <x:v>46204</x:v>
      </x:c>
      <x:c r="I8" s="28" t="n">
        <x:f>DATE($B$5,8,1)</x:f>
        <x:v>46235</x:v>
      </x:c>
      <x:c r="J8" s="28" t="n">
        <x:f>DATE($B$5,9,1)</x:f>
        <x:v>46266</x:v>
      </x:c>
      <x:c r="K8" s="28" t="n">
        <x:f>DATE($B$5,10,1)</x:f>
        <x:v>46296</x:v>
      </x:c>
      <x:c r="L8" s="28" t="n">
        <x:f>DATE($B$5,11,1)</x:f>
        <x:v>46327</x:v>
      </x:c>
      <x:c r="M8" s="28" t="n">
        <x:f>DATE($B$5,12,1)</x:f>
        <x:v>46357</x:v>
      </x:c>
    </x:row>
    <x:row r="9">
      <x:c r="A9" t="str">
        <x:v>Cobros realizados</x:v>
      </x:c>
      <x:c r="B9" s="30" t="n">
        <x:f>SUMIFS(Movimientos!$E$9:$E$208,Movimientos!$C$9:$C$208,"Ingreso",Movimientos!$F$9:$F$208,"Realizado",Movimientos!$A$9:$A$208,"&gt;="&amp;B$8,Movimientos!$A$9:$A$208,"&lt;"&amp;DATE(YEAR(B$8),MONTH(B$8)+1,1))</x:f>
        <x:v>4710</x:v>
      </x:c>
      <x:c r="C9" s="30" t="n">
        <x:f>SUMIFS(Movimientos!$E$9:$E$208,Movimientos!$C$9:$C$208,"Ingreso",Movimientos!$F$9:$F$208,"Realizado",Movimientos!$A$9:$A$208,"&gt;="&amp;C$8,Movimientos!$A$9:$A$208,"&lt;"&amp;DATE(YEAR(C$8),MONTH(C$8)+1,1))</x:f>
        <x:v>4820</x:v>
      </x:c>
      <x:c r="D9" s="30" t="n">
        <x:f>SUMIFS(Movimientos!$E$9:$E$208,Movimientos!$C$9:$C$208,"Ingreso",Movimientos!$F$9:$F$208,"Realizado",Movimientos!$A$9:$A$208,"&gt;="&amp;D$8,Movimientos!$A$9:$A$208,"&lt;"&amp;DATE(YEAR(D$8),MONTH(D$8)+1,1))</x:f>
        <x:v>4930</x:v>
      </x:c>
      <x:c r="E9" s="30" t="n">
        <x:f>SUMIFS(Movimientos!$E$9:$E$208,Movimientos!$C$9:$C$208,"Ingreso",Movimientos!$F$9:$F$208,"Realizado",Movimientos!$A$9:$A$208,"&gt;="&amp;E$8,Movimientos!$A$9:$A$208,"&lt;"&amp;DATE(YEAR(E$8),MONTH(E$8)+1,1))</x:f>
        <x:v>5040</x:v>
      </x:c>
      <x:c r="F9" s="30" t="n">
        <x:f>SUMIFS(Movimientos!$E$9:$E$208,Movimientos!$C$9:$C$208,"Ingreso",Movimientos!$F$9:$F$208,"Realizado",Movimientos!$A$9:$A$208,"&gt;="&amp;F$8,Movimientos!$A$9:$A$208,"&lt;"&amp;DATE(YEAR(F$8),MONTH(F$8)+1,1))</x:f>
        <x:v>5150</x:v>
      </x:c>
      <x:c r="G9" s="30" t="n">
        <x:f>SUMIFS(Movimientos!$E$9:$E$208,Movimientos!$C$9:$C$208,"Ingreso",Movimientos!$F$9:$F$208,"Realizado",Movimientos!$A$9:$A$208,"&gt;="&amp;G$8,Movimientos!$A$9:$A$208,"&lt;"&amp;DATE(YEAR(G$8),MONTH(G$8)+1,1))</x:f>
        <x:v>5260</x:v>
      </x:c>
      <x:c r="H9" s="30" t="n">
        <x:f>SUMIFS(Movimientos!$E$9:$E$208,Movimientos!$C$9:$C$208,"Ingreso",Movimientos!$F$9:$F$208,"Realizado",Movimientos!$A$9:$A$208,"&gt;="&amp;H$8,Movimientos!$A$9:$A$208,"&lt;"&amp;DATE(YEAR(H$8),MONTH(H$8)+1,1))</x:f>
        <x:v>5370</x:v>
      </x:c>
      <x:c r="I9" s="30" t="n">
        <x:f>SUMIFS(Movimientos!$E$9:$E$208,Movimientos!$C$9:$C$208,"Ingreso",Movimientos!$F$9:$F$208,"Realizado",Movimientos!$A$9:$A$208,"&gt;="&amp;I$8,Movimientos!$A$9:$A$208,"&lt;"&amp;DATE(YEAR(I$8),MONTH(I$8)+1,1))</x:f>
        <x:v>5480</x:v>
      </x:c>
      <x:c r="J9" s="30" t="n">
        <x:f>SUMIFS(Movimientos!$E$9:$E$208,Movimientos!$C$9:$C$208,"Ingreso",Movimientos!$F$9:$F$208,"Realizado",Movimientos!$A$9:$A$208,"&gt;="&amp;J$8,Movimientos!$A$9:$A$208,"&lt;"&amp;DATE(YEAR(J$8),MONTH(J$8)+1,1))</x:f>
        <x:v>5590</x:v>
      </x:c>
      <x:c r="K9" s="30" t="n">
        <x:f>SUMIFS(Movimientos!$E$9:$E$208,Movimientos!$C$9:$C$208,"Ingreso",Movimientos!$F$9:$F$208,"Realizado",Movimientos!$A$9:$A$208,"&gt;="&amp;K$8,Movimientos!$A$9:$A$208,"&lt;"&amp;DATE(YEAR(K$8),MONTH(K$8)+1,1))</x:f>
        <x:v>0</x:v>
      </x:c>
      <x:c r="L9" s="30" t="n">
        <x:f>SUMIFS(Movimientos!$E$9:$E$208,Movimientos!$C$9:$C$208,"Ingreso",Movimientos!$F$9:$F$208,"Realizado",Movimientos!$A$9:$A$208,"&gt;="&amp;L$8,Movimientos!$A$9:$A$208,"&lt;"&amp;DATE(YEAR(L$8),MONTH(L$8)+1,1))</x:f>
        <x:v>0</x:v>
      </x:c>
      <x:c r="M9" s="30" t="n">
        <x:f>SUMIFS(Movimientos!$E$9:$E$208,Movimientos!$C$9:$C$208,"Ingreso",Movimientos!$F$9:$F$208,"Realizado",Movimientos!$A$9:$A$208,"&gt;="&amp;M$8,Movimientos!$A$9:$A$208,"&lt;"&amp;DATE(YEAR(M$8),MONTH(M$8)+1,1))</x:f>
        <x:v>0</x:v>
      </x:c>
    </x:row>
    <x:row r="10">
      <x:c r="A10" t="str">
        <x:v>Pagos realizados</x:v>
      </x:c>
      <x:c r="B10" s="30" t="n">
        <x:f>SUMIFS(Movimientos!$E$9:$E$208,Movimientos!$C$9:$C$208,"Egreso",Movimientos!$F$9:$F$208,"Realizado",Movimientos!$A$9:$A$208,"&gt;="&amp;B$8,Movimientos!$A$9:$A$208,"&lt;"&amp;DATE(YEAR(B$8),MONTH(B$8)+1,1))</x:f>
        <x:v>2450</x:v>
      </x:c>
      <x:c r="C10" s="30" t="n">
        <x:f>SUMIFS(Movimientos!$E$9:$E$208,Movimientos!$C$9:$C$208,"Egreso",Movimientos!$F$9:$F$208,"Realizado",Movimientos!$A$9:$A$208,"&gt;="&amp;C$8,Movimientos!$A$9:$A$208,"&lt;"&amp;DATE(YEAR(C$8),MONTH(C$8)+1,1))</x:f>
        <x:v>2500</x:v>
      </x:c>
      <x:c r="D10" s="30" t="n">
        <x:f>SUMIFS(Movimientos!$E$9:$E$208,Movimientos!$C$9:$C$208,"Egreso",Movimientos!$F$9:$F$208,"Realizado",Movimientos!$A$9:$A$208,"&gt;="&amp;D$8,Movimientos!$A$9:$A$208,"&lt;"&amp;DATE(YEAR(D$8),MONTH(D$8)+1,1))</x:f>
        <x:v>3250</x:v>
      </x:c>
      <x:c r="E10" s="30" t="n">
        <x:f>SUMIFS(Movimientos!$E$9:$E$208,Movimientos!$C$9:$C$208,"Egreso",Movimientos!$F$9:$F$208,"Realizado",Movimientos!$A$9:$A$208,"&gt;="&amp;E$8,Movimientos!$A$9:$A$208,"&lt;"&amp;DATE(YEAR(E$8),MONTH(E$8)+1,1))</x:f>
        <x:v>2600</x:v>
      </x:c>
      <x:c r="F10" s="30" t="n">
        <x:f>SUMIFS(Movimientos!$E$9:$E$208,Movimientos!$C$9:$C$208,"Egreso",Movimientos!$F$9:$F$208,"Realizado",Movimientos!$A$9:$A$208,"&gt;="&amp;F$8,Movimientos!$A$9:$A$208,"&lt;"&amp;DATE(YEAR(F$8),MONTH(F$8)+1,1))</x:f>
        <x:v>2650</x:v>
      </x:c>
      <x:c r="G10" s="30" t="n">
        <x:f>SUMIFS(Movimientos!$E$9:$E$208,Movimientos!$C$9:$C$208,"Egreso",Movimientos!$F$9:$F$208,"Realizado",Movimientos!$A$9:$A$208,"&gt;="&amp;G$8,Movimientos!$A$9:$A$208,"&lt;"&amp;DATE(YEAR(G$8),MONTH(G$8)+1,1))</x:f>
        <x:v>3400</x:v>
      </x:c>
      <x:c r="H10" s="30" t="n">
        <x:f>SUMIFS(Movimientos!$E$9:$E$208,Movimientos!$C$9:$C$208,"Egreso",Movimientos!$F$9:$F$208,"Realizado",Movimientos!$A$9:$A$208,"&gt;="&amp;H$8,Movimientos!$A$9:$A$208,"&lt;"&amp;DATE(YEAR(H$8),MONTH(H$8)+1,1))</x:f>
        <x:v>2750</x:v>
      </x:c>
      <x:c r="I10" s="30" t="n">
        <x:f>SUMIFS(Movimientos!$E$9:$E$208,Movimientos!$C$9:$C$208,"Egreso",Movimientos!$F$9:$F$208,"Realizado",Movimientos!$A$9:$A$208,"&gt;="&amp;I$8,Movimientos!$A$9:$A$208,"&lt;"&amp;DATE(YEAR(I$8),MONTH(I$8)+1,1))</x:f>
        <x:v>2800</x:v>
      </x:c>
      <x:c r="J10" s="30" t="n">
        <x:f>SUMIFS(Movimientos!$E$9:$E$208,Movimientos!$C$9:$C$208,"Egreso",Movimientos!$F$9:$F$208,"Realizado",Movimientos!$A$9:$A$208,"&gt;="&amp;J$8,Movimientos!$A$9:$A$208,"&lt;"&amp;DATE(YEAR(J$8),MONTH(J$8)+1,1))</x:f>
        <x:v>3550</x:v>
      </x:c>
      <x:c r="K10" s="30" t="n">
        <x:f>SUMIFS(Movimientos!$E$9:$E$208,Movimientos!$C$9:$C$208,"Egreso",Movimientos!$F$9:$F$208,"Realizado",Movimientos!$A$9:$A$208,"&gt;="&amp;K$8,Movimientos!$A$9:$A$208,"&lt;"&amp;DATE(YEAR(K$8),MONTH(K$8)+1,1))</x:f>
        <x:v>0</x:v>
      </x:c>
      <x:c r="L10" s="30" t="n">
        <x:f>SUMIFS(Movimientos!$E$9:$E$208,Movimientos!$C$9:$C$208,"Egreso",Movimientos!$F$9:$F$208,"Realizado",Movimientos!$A$9:$A$208,"&gt;="&amp;L$8,Movimientos!$A$9:$A$208,"&lt;"&amp;DATE(YEAR(L$8),MONTH(L$8)+1,1))</x:f>
        <x:v>0</x:v>
      </x:c>
      <x:c r="M10" s="30" t="n">
        <x:f>SUMIFS(Movimientos!$E$9:$E$208,Movimientos!$C$9:$C$208,"Egreso",Movimientos!$F$9:$F$208,"Realizado",Movimientos!$A$9:$A$208,"&gt;="&amp;M$8,Movimientos!$A$9:$A$208,"&lt;"&amp;DATE(YEAR(M$8),MONTH(M$8)+1,1))</x:f>
        <x:v>0</x:v>
      </x:c>
    </x:row>
    <x:row r="11" ht="24" customHeight="1">
      <x:c r="A11" s="33" t="str">
        <x:v>Neto realizado</x:v>
      </x:c>
      <x:c r="B11" s="34" t="n">
        <x:f>B9-B10</x:f>
        <x:v>2260</x:v>
      </x:c>
      <x:c r="C11" s="34" t="n">
        <x:f>C9-C10</x:f>
        <x:v>2320</x:v>
      </x:c>
      <x:c r="D11" s="34" t="n">
        <x:f>D9-D10</x:f>
        <x:v>1680</x:v>
      </x:c>
      <x:c r="E11" s="34" t="n">
        <x:f>E9-E10</x:f>
        <x:v>2440</x:v>
      </x:c>
      <x:c r="F11" s="34" t="n">
        <x:f>F9-F10</x:f>
        <x:v>2500</x:v>
      </x:c>
      <x:c r="G11" s="34" t="n">
        <x:f>G9-G10</x:f>
        <x:v>1860</x:v>
      </x:c>
      <x:c r="H11" s="34" t="n">
        <x:f>H9-H10</x:f>
        <x:v>2620</x:v>
      </x:c>
      <x:c r="I11" s="34" t="n">
        <x:f>I9-I10</x:f>
        <x:v>2680</x:v>
      </x:c>
      <x:c r="J11" s="34" t="n">
        <x:f>J9-J10</x:f>
        <x:v>2040</x:v>
      </x:c>
      <x:c r="K11" s="34" t="n">
        <x:f>K9-K10</x:f>
        <x:v>0</x:v>
      </x:c>
      <x:c r="L11" s="34" t="n">
        <x:f>L9-L10</x:f>
        <x:v>0</x:v>
      </x:c>
      <x:c r="M11" s="34" t="n">
        <x:f>M9-M10</x:f>
        <x:v>0</x:v>
      </x:c>
    </x:row>
    <x:row r="12">
      <x:c r="A12" t="str">
        <x:v>Cobros previstos</x:v>
      </x:c>
      <x:c r="B12" s="30" t="n">
        <x:f>SUMIFS(Movimientos!$E$9:$E$208,Movimientos!$C$9:$C$208,"Ingreso",Movimientos!$F$9:$F$208,"Previsto",Movimientos!$A$9:$A$208,"&gt;="&amp;B$8,Movimientos!$A$9:$A$208,"&lt;"&amp;DATE(YEAR(B$8),MONTH(B$8)+1,1))</x:f>
        <x:v>0</x:v>
      </x:c>
      <x:c r="C12" s="30" t="n">
        <x:f>SUMIFS(Movimientos!$E$9:$E$208,Movimientos!$C$9:$C$208,"Ingreso",Movimientos!$F$9:$F$208,"Previsto",Movimientos!$A$9:$A$208,"&gt;="&amp;C$8,Movimientos!$A$9:$A$208,"&lt;"&amp;DATE(YEAR(C$8),MONTH(C$8)+1,1))</x:f>
        <x:v>0</x:v>
      </x:c>
      <x:c r="D12" s="30" t="n">
        <x:f>SUMIFS(Movimientos!$E$9:$E$208,Movimientos!$C$9:$C$208,"Ingreso",Movimientos!$F$9:$F$208,"Previsto",Movimientos!$A$9:$A$208,"&gt;="&amp;D$8,Movimientos!$A$9:$A$208,"&lt;"&amp;DATE(YEAR(D$8),MONTH(D$8)+1,1))</x:f>
        <x:v>0</x:v>
      </x:c>
      <x:c r="E12" s="30" t="n">
        <x:f>SUMIFS(Movimientos!$E$9:$E$208,Movimientos!$C$9:$C$208,"Ingreso",Movimientos!$F$9:$F$208,"Previsto",Movimientos!$A$9:$A$208,"&gt;="&amp;E$8,Movimientos!$A$9:$A$208,"&lt;"&amp;DATE(YEAR(E$8),MONTH(E$8)+1,1))</x:f>
        <x:v>0</x:v>
      </x:c>
      <x:c r="F12" s="30" t="n">
        <x:f>SUMIFS(Movimientos!$E$9:$E$208,Movimientos!$C$9:$C$208,"Ingreso",Movimientos!$F$9:$F$208,"Previsto",Movimientos!$A$9:$A$208,"&gt;="&amp;F$8,Movimientos!$A$9:$A$208,"&lt;"&amp;DATE(YEAR(F$8),MONTH(F$8)+1,1))</x:f>
        <x:v>0</x:v>
      </x:c>
      <x:c r="G12" s="30" t="n">
        <x:f>SUMIFS(Movimientos!$E$9:$E$208,Movimientos!$C$9:$C$208,"Ingreso",Movimientos!$F$9:$F$208,"Previsto",Movimientos!$A$9:$A$208,"&gt;="&amp;G$8,Movimientos!$A$9:$A$208,"&lt;"&amp;DATE(YEAR(G$8),MONTH(G$8)+1,1))</x:f>
        <x:v>0</x:v>
      </x:c>
      <x:c r="H12" s="30" t="n">
        <x:f>SUMIFS(Movimientos!$E$9:$E$208,Movimientos!$C$9:$C$208,"Ingreso",Movimientos!$F$9:$F$208,"Previsto",Movimientos!$A$9:$A$208,"&gt;="&amp;H$8,Movimientos!$A$9:$A$208,"&lt;"&amp;DATE(YEAR(H$8),MONTH(H$8)+1,1))</x:f>
        <x:v>0</x:v>
      </x:c>
      <x:c r="I12" s="30" t="n">
        <x:f>SUMIFS(Movimientos!$E$9:$E$208,Movimientos!$C$9:$C$208,"Ingreso",Movimientos!$F$9:$F$208,"Previsto",Movimientos!$A$9:$A$208,"&gt;="&amp;I$8,Movimientos!$A$9:$A$208,"&lt;"&amp;DATE(YEAR(I$8),MONTH(I$8)+1,1))</x:f>
        <x:v>0</x:v>
      </x:c>
      <x:c r="J12" s="30" t="n">
        <x:f>SUMIFS(Movimientos!$E$9:$E$208,Movimientos!$C$9:$C$208,"Ingreso",Movimientos!$F$9:$F$208,"Previsto",Movimientos!$A$9:$A$208,"&gt;="&amp;J$8,Movimientos!$A$9:$A$208,"&lt;"&amp;DATE(YEAR(J$8),MONTH(J$8)+1,1))</x:f>
        <x:v>0</x:v>
      </x:c>
      <x:c r="K12" s="30" t="n">
        <x:f>SUMIFS(Movimientos!$E$9:$E$208,Movimientos!$C$9:$C$208,"Ingreso",Movimientos!$F$9:$F$208,"Previsto",Movimientos!$A$9:$A$208,"&gt;="&amp;K$8,Movimientos!$A$9:$A$208,"&lt;"&amp;DATE(YEAR(K$8),MONTH(K$8)+1,1))</x:f>
        <x:v>5700</x:v>
      </x:c>
      <x:c r="L12" s="30" t="n">
        <x:f>SUMIFS(Movimientos!$E$9:$E$208,Movimientos!$C$9:$C$208,"Ingreso",Movimientos!$F$9:$F$208,"Previsto",Movimientos!$A$9:$A$208,"&gt;="&amp;L$8,Movimientos!$A$9:$A$208,"&lt;"&amp;DATE(YEAR(L$8),MONTH(L$8)+1,1))</x:f>
        <x:v>5810</x:v>
      </x:c>
      <x:c r="M12" s="30" t="n">
        <x:f>SUMIFS(Movimientos!$E$9:$E$208,Movimientos!$C$9:$C$208,"Ingreso",Movimientos!$F$9:$F$208,"Previsto",Movimientos!$A$9:$A$208,"&gt;="&amp;M$8,Movimientos!$A$9:$A$208,"&lt;"&amp;DATE(YEAR(M$8),MONTH(M$8)+1,1))</x:f>
        <x:v>5920</x:v>
      </x:c>
    </x:row>
    <x:row r="13">
      <x:c r="A13" t="str">
        <x:v>Pagos previstos</x:v>
      </x:c>
      <x:c r="B13" s="30" t="n">
        <x:f>SUMIFS(Movimientos!$E$9:$E$208,Movimientos!$C$9:$C$208,"Egreso",Movimientos!$F$9:$F$208,"Previsto",Movimientos!$A$9:$A$208,"&gt;="&amp;B$8,Movimientos!$A$9:$A$208,"&lt;"&amp;DATE(YEAR(B$8),MONTH(B$8)+1,1))</x:f>
        <x:v>0</x:v>
      </x:c>
      <x:c r="C13" s="30" t="n">
        <x:f>SUMIFS(Movimientos!$E$9:$E$208,Movimientos!$C$9:$C$208,"Egreso",Movimientos!$F$9:$F$208,"Previsto",Movimientos!$A$9:$A$208,"&gt;="&amp;C$8,Movimientos!$A$9:$A$208,"&lt;"&amp;DATE(YEAR(C$8),MONTH(C$8)+1,1))</x:f>
        <x:v>0</x:v>
      </x:c>
      <x:c r="D13" s="30" t="n">
        <x:f>SUMIFS(Movimientos!$E$9:$E$208,Movimientos!$C$9:$C$208,"Egreso",Movimientos!$F$9:$F$208,"Previsto",Movimientos!$A$9:$A$208,"&gt;="&amp;D$8,Movimientos!$A$9:$A$208,"&lt;"&amp;DATE(YEAR(D$8),MONTH(D$8)+1,1))</x:f>
        <x:v>0</x:v>
      </x:c>
      <x:c r="E13" s="30" t="n">
        <x:f>SUMIFS(Movimientos!$E$9:$E$208,Movimientos!$C$9:$C$208,"Egreso",Movimientos!$F$9:$F$208,"Previsto",Movimientos!$A$9:$A$208,"&gt;="&amp;E$8,Movimientos!$A$9:$A$208,"&lt;"&amp;DATE(YEAR(E$8),MONTH(E$8)+1,1))</x:f>
        <x:v>0</x:v>
      </x:c>
      <x:c r="F13" s="30" t="n">
        <x:f>SUMIFS(Movimientos!$E$9:$E$208,Movimientos!$C$9:$C$208,"Egreso",Movimientos!$F$9:$F$208,"Previsto",Movimientos!$A$9:$A$208,"&gt;="&amp;F$8,Movimientos!$A$9:$A$208,"&lt;"&amp;DATE(YEAR(F$8),MONTH(F$8)+1,1))</x:f>
        <x:v>0</x:v>
      </x:c>
      <x:c r="G13" s="30" t="n">
        <x:f>SUMIFS(Movimientos!$E$9:$E$208,Movimientos!$C$9:$C$208,"Egreso",Movimientos!$F$9:$F$208,"Previsto",Movimientos!$A$9:$A$208,"&gt;="&amp;G$8,Movimientos!$A$9:$A$208,"&lt;"&amp;DATE(YEAR(G$8),MONTH(G$8)+1,1))</x:f>
        <x:v>0</x:v>
      </x:c>
      <x:c r="H13" s="30" t="n">
        <x:f>SUMIFS(Movimientos!$E$9:$E$208,Movimientos!$C$9:$C$208,"Egreso",Movimientos!$F$9:$F$208,"Previsto",Movimientos!$A$9:$A$208,"&gt;="&amp;H$8,Movimientos!$A$9:$A$208,"&lt;"&amp;DATE(YEAR(H$8),MONTH(H$8)+1,1))</x:f>
        <x:v>0</x:v>
      </x:c>
      <x:c r="I13" s="30" t="n">
        <x:f>SUMIFS(Movimientos!$E$9:$E$208,Movimientos!$C$9:$C$208,"Egreso",Movimientos!$F$9:$F$208,"Previsto",Movimientos!$A$9:$A$208,"&gt;="&amp;I$8,Movimientos!$A$9:$A$208,"&lt;"&amp;DATE(YEAR(I$8),MONTH(I$8)+1,1))</x:f>
        <x:v>0</x:v>
      </x:c>
      <x:c r="J13" s="30" t="n">
        <x:f>SUMIFS(Movimientos!$E$9:$E$208,Movimientos!$C$9:$C$208,"Egreso",Movimientos!$F$9:$F$208,"Previsto",Movimientos!$A$9:$A$208,"&gt;="&amp;J$8,Movimientos!$A$9:$A$208,"&lt;"&amp;DATE(YEAR(J$8),MONTH(J$8)+1,1))</x:f>
        <x:v>0</x:v>
      </x:c>
      <x:c r="K13" s="30" t="n">
        <x:f>SUMIFS(Movimientos!$E$9:$E$208,Movimientos!$C$9:$C$208,"Egreso",Movimientos!$F$9:$F$208,"Previsto",Movimientos!$A$9:$A$208,"&gt;="&amp;K$8,Movimientos!$A$9:$A$208,"&lt;"&amp;DATE(YEAR(K$8),MONTH(K$8)+1,1))</x:f>
        <x:v>2900</x:v>
      </x:c>
      <x:c r="L13" s="30" t="n">
        <x:f>SUMIFS(Movimientos!$E$9:$E$208,Movimientos!$C$9:$C$208,"Egreso",Movimientos!$F$9:$F$208,"Previsto",Movimientos!$A$9:$A$208,"&gt;="&amp;L$8,Movimientos!$A$9:$A$208,"&lt;"&amp;DATE(YEAR(L$8),MONTH(L$8)+1,1))</x:f>
        <x:v>2950</x:v>
      </x:c>
      <x:c r="M13" s="30" t="n">
        <x:f>SUMIFS(Movimientos!$E$9:$E$208,Movimientos!$C$9:$C$208,"Egreso",Movimientos!$F$9:$F$208,"Previsto",Movimientos!$A$9:$A$208,"&gt;="&amp;M$8,Movimientos!$A$9:$A$208,"&lt;"&amp;DATE(YEAR(M$8),MONTH(M$8)+1,1))</x:f>
        <x:v>3700</x:v>
      </x:c>
    </x:row>
    <x:row r="14" ht="24" customHeight="1">
      <x:c r="A14" s="33" t="str">
        <x:v>Neto total proyectado</x:v>
      </x:c>
      <x:c r="B14" s="34" t="n">
        <x:f>B11+B12-B13</x:f>
        <x:v>2260</x:v>
      </x:c>
      <x:c r="C14" s="34" t="n">
        <x:f>C11+C12-C13</x:f>
        <x:v>2320</x:v>
      </x:c>
      <x:c r="D14" s="34" t="n">
        <x:f>D11+D12-D13</x:f>
        <x:v>1680</x:v>
      </x:c>
      <x:c r="E14" s="34" t="n">
        <x:f>E11+E12-E13</x:f>
        <x:v>2440</x:v>
      </x:c>
      <x:c r="F14" s="34" t="n">
        <x:f>F11+F12-F13</x:f>
        <x:v>2500</x:v>
      </x:c>
      <x:c r="G14" s="34" t="n">
        <x:f>G11+G12-G13</x:f>
        <x:v>1860</x:v>
      </x:c>
      <x:c r="H14" s="34" t="n">
        <x:f>H11+H12-H13</x:f>
        <x:v>2620</x:v>
      </x:c>
      <x:c r="I14" s="34" t="n">
        <x:f>I11+I12-I13</x:f>
        <x:v>2680</x:v>
      </x:c>
      <x:c r="J14" s="34" t="n">
        <x:f>J11+J12-J13</x:f>
        <x:v>2040</x:v>
      </x:c>
      <x:c r="K14" s="34" t="n">
        <x:f>K11+K12-K13</x:f>
        <x:v>2800</x:v>
      </x:c>
      <x:c r="L14" s="34" t="n">
        <x:f>L11+L12-L13</x:f>
        <x:v>2860</x:v>
      </x:c>
      <x:c r="M14" s="34" t="n">
        <x:f>M11+M12-M13</x:f>
        <x:v>2220</x:v>
      </x:c>
    </x:row>
    <x:row r="15">
      <x:c r="A15" t="str">
        <x:v>Saldo inicial del mes</x:v>
      </x:c>
      <x:c r="B15" s="30" t="n">
        <x:f>$E$5</x:f>
        <x:v>7500</x:v>
      </x:c>
      <x:c r="C15" s="30" t="n">
        <x:f>B16</x:f>
        <x:v>9760</x:v>
      </x:c>
      <x:c r="D15" s="30" t="n">
        <x:f>C16</x:f>
        <x:v>12080</x:v>
      </x:c>
      <x:c r="E15" s="30" t="n">
        <x:f>D16</x:f>
        <x:v>13760</x:v>
      </x:c>
      <x:c r="F15" s="30" t="n">
        <x:f>E16</x:f>
        <x:v>16200</x:v>
      </x:c>
      <x:c r="G15" s="30" t="n">
        <x:f>F16</x:f>
        <x:v>18700</x:v>
      </x:c>
      <x:c r="H15" s="30" t="n">
        <x:f>G16</x:f>
        <x:v>20560</x:v>
      </x:c>
      <x:c r="I15" s="30" t="n">
        <x:f>H16</x:f>
        <x:v>23180</x:v>
      </x:c>
      <x:c r="J15" s="30" t="n">
        <x:f>I16</x:f>
        <x:v>25860</x:v>
      </x:c>
      <x:c r="K15" s="30" t="n">
        <x:f>J16</x:f>
        <x:v>27900</x:v>
      </x:c>
      <x:c r="L15" s="30" t="n">
        <x:f>K16</x:f>
        <x:v>30700</x:v>
      </x:c>
      <x:c r="M15" s="30" t="n">
        <x:f>L16</x:f>
        <x:v>33560</x:v>
      </x:c>
    </x:row>
    <x:row r="16" ht="24" customHeight="1">
      <x:c r="A16" s="33" t="str">
        <x:v>Saldo final proyectado</x:v>
      </x:c>
      <x:c r="B16" s="34" t="n">
        <x:f>B15+B14</x:f>
        <x:v>9760</x:v>
      </x:c>
      <x:c r="C16" s="34" t="n">
        <x:f>C15+C14</x:f>
        <x:v>12080</x:v>
      </x:c>
      <x:c r="D16" s="34" t="n">
        <x:f>D15+D14</x:f>
        <x:v>13760</x:v>
      </x:c>
      <x:c r="E16" s="34" t="n">
        <x:f>E15+E14</x:f>
        <x:v>16200</x:v>
      </x:c>
      <x:c r="F16" s="34" t="n">
        <x:f>F15+F14</x:f>
        <x:v>18700</x:v>
      </x:c>
      <x:c r="G16" s="34" t="n">
        <x:f>G15+G14</x:f>
        <x:v>20560</x:v>
      </x:c>
      <x:c r="H16" s="34" t="n">
        <x:f>H15+H14</x:f>
        <x:v>23180</x:v>
      </x:c>
      <x:c r="I16" s="34" t="n">
        <x:f>I15+I14</x:f>
        <x:v>25860</x:v>
      </x:c>
      <x:c r="J16" s="34" t="n">
        <x:f>J15+J14</x:f>
        <x:v>27900</x:v>
      </x:c>
      <x:c r="K16" s="34" t="n">
        <x:f>K15+K14</x:f>
        <x:v>30700</x:v>
      </x:c>
      <x:c r="L16" s="34" t="n">
        <x:f>L15+L14</x:f>
        <x:v>33560</x:v>
      </x:c>
      <x:c r="M16" s="34" t="n">
        <x:f>M15+M14</x:f>
        <x:v>35780</x:v>
      </x:c>
    </x:row>
    <x:row r="17">
      <x:c r="A17" t="str">
        <x:v>Alerta de saldo</x:v>
      </x:c>
      <x:c r="B17" t="str">
        <x:f>IF(B16&lt;0,"ALERTA","OK")</x:f>
        <x:v>OK</x:v>
      </x:c>
      <x:c r="C17" t="str">
        <x:f>IF(C16&lt;0,"ALERTA","OK")</x:f>
        <x:v>OK</x:v>
      </x:c>
      <x:c r="D17" t="str">
        <x:f>IF(D16&lt;0,"ALERTA","OK")</x:f>
        <x:v>OK</x:v>
      </x:c>
      <x:c r="E17" t="str">
        <x:f>IF(E16&lt;0,"ALERTA","OK")</x:f>
        <x:v>OK</x:v>
      </x:c>
      <x:c r="F17" t="str">
        <x:f>IF(F16&lt;0,"ALERTA","OK")</x:f>
        <x:v>OK</x:v>
      </x:c>
      <x:c r="G17" t="str">
        <x:f>IF(G16&lt;0,"ALERTA","OK")</x:f>
        <x:v>OK</x:v>
      </x:c>
      <x:c r="H17" t="str">
        <x:f>IF(H16&lt;0,"ALERTA","OK")</x:f>
        <x:v>OK</x:v>
      </x:c>
      <x:c r="I17" t="str">
        <x:f>IF(I16&lt;0,"ALERTA","OK")</x:f>
        <x:v>OK</x:v>
      </x:c>
      <x:c r="J17" t="str">
        <x:f>IF(J16&lt;0,"ALERTA","OK")</x:f>
        <x:v>OK</x:v>
      </x:c>
      <x:c r="K17" t="str">
        <x:f>IF(K16&lt;0,"ALERTA","OK")</x:f>
        <x:v>OK</x:v>
      </x:c>
      <x:c r="L17" t="str">
        <x:f>IF(L16&lt;0,"ALERTA","OK")</x:f>
        <x:v>OK</x:v>
      </x:c>
      <x:c r="M17" t="str">
        <x:f>IF(M16&lt;0,"ALERTA","OK")</x:f>
        <x:v>OK</x:v>
      </x:c>
    </x:row>
    <x:row r="20">
      <x:c r="A20" s="40" t="str">
        <x:v>Saldo proyectado = saldo inicial + cobros realizados y previstos − pagos realizados y previstos. Actualiza los estados en «Movimientos» para evitar contar cobros dos veces.</x:v>
      </x:c>
      <x:c r="B20" s="40"/>
      <x:c r="C20" s="40"/>
      <x:c r="D20" s="40"/>
      <x:c r="E20" s="40"/>
      <x:c r="F20" s="40"/>
      <x:c r="G20" s="40"/>
      <x:c r="H20" s="40"/>
      <x:c r="I20" s="40"/>
      <x:c r="J20" s="40"/>
      <x:c r="K20" s="40"/>
      <x:c r="L20" s="40"/>
      <x:c r="M20" s="40"/>
    </x:row>
    <x:row r="2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/>
      <x:c r="K21" s="40"/>
      <x:c r="L21" s="40"/>
      <x:c r="M21" s="40"/>
    </x:row>
  </x:sheetData>
  <x:mergeCells>
    <x:mergeCell ref="A1:M2"/>
    <x:mergeCell ref="A3:M3"/>
    <x:mergeCell ref="A20:M21"/>
  </x:mergeCells>
  <x:conditionalFormatting sqref="B9:M1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31" hidden="0" customWidth="1"/>
    <x:col min="3" max="3" width="17" hidden="0" customWidth="1"/>
    <x:col min="4" max="4" width="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</x:cols>
  <x:sheetData>
    <x:row r="1" ht="27" customHeight="1">
      <x:c r="A1" s="4" t="str">
        <x:v>TESORERÍA | MENSUAL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10" t="str">
        <x:v>Entradas, salidas y saldo por mes. Datos del ejemplo ficticios.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6" ht="30" customHeight="1">
      <x:c r="B6" s="16" t="str">
        <x:v>INDICADOR</x:v>
      </x:c>
      <x:c r="C6" s="16" t="str">
        <x:v>RESULTADO</x:v>
      </x:c>
    </x:row>
    <x:row r="7" ht="25" customHeight="1">
      <x:c r="B7" t="str">
        <x:v>Entradas realizadas (año)</x:v>
      </x:c>
      <x:c r="C7" s="30" t="n">
        <x:f>SUM(Resumen!B9:M9)</x:f>
        <x:v>46350</x:v>
      </x:c>
    </x:row>
    <x:row r="8" ht="25" customHeight="1">
      <x:c r="B8" s="44" t="str">
        <x:v>Salidas realizadas (año)</x:v>
      </x:c>
      <x:c r="C8" s="46" t="n">
        <x:f>SUM(Resumen!B10:M10)</x:f>
        <x:v>25950</x:v>
      </x:c>
    </x:row>
    <x:row r="9" ht="25" customHeight="1">
      <x:c r="B9" t="str">
        <x:v>Entradas previstas (año)</x:v>
      </x:c>
      <x:c r="C9" s="30" t="n">
        <x:f>SUM(Resumen!B12:M12)</x:f>
        <x:v>17430</x:v>
      </x:c>
    </x:row>
    <x:row r="10" ht="25" customHeight="1">
      <x:c r="B10" s="44" t="str">
        <x:v>Salidas previstas (año)</x:v>
      </x:c>
      <x:c r="C10" s="46" t="n">
        <x:f>SUM(Resumen!B13:M13)</x:f>
        <x:v>9550</x:v>
      </x:c>
    </x:row>
    <x:row r="11" ht="25" customHeight="1">
      <x:c r="B11" t="str">
        <x:v>Saldo final proyectado</x:v>
      </x:c>
      <x:c r="C11" s="30" t="n">
        <x:f>Resumen!M16</x:f>
        <x:v>35780</x:v>
      </x:c>
    </x:row>
    <x:row r="12" ht="25" customHeight="1">
      <x:c r="B12" s="44" t="str">
        <x:v>Meses con saldo negativo</x:v>
      </x:c>
      <x:c r="C12" s="46" t="n">
        <x:f>COUNTIF(Resumen!B16:M16,"&lt;0")</x:f>
        <x:v>0</x:v>
      </x:c>
    </x:row>
    <x:row r="19" ht="30" customHeight="1">
      <x:c r="B19" s="16" t="str">
        <x:v>PERÍODO</x:v>
      </x:c>
      <x:c r="C19" s="16" t="str">
        <x:v>SALDO PROYECTADO</x:v>
      </x:c>
    </x:row>
    <x:row r="20">
      <x:c r="B20" t="str">
        <x:v>Mes 01</x:v>
      </x:c>
      <x:c r="C20" s="30" t="n">
        <x:f>Resumen!B16</x:f>
        <x:v>9760</x:v>
      </x:c>
    </x:row>
    <x:row r="21">
      <x:c r="B21" t="str">
        <x:v>Mes 02</x:v>
      </x:c>
      <x:c r="C21" s="30" t="n">
        <x:f>Resumen!C16</x:f>
        <x:v>12080</x:v>
      </x:c>
    </x:row>
    <x:row r="22">
      <x:c r="B22" t="str">
        <x:v>Mes 03</x:v>
      </x:c>
      <x:c r="C22" s="30" t="n">
        <x:f>Resumen!D16</x:f>
        <x:v>13760</x:v>
      </x:c>
    </x:row>
    <x:row r="23">
      <x:c r="B23" t="str">
        <x:v>Mes 04</x:v>
      </x:c>
      <x:c r="C23" s="30" t="n">
        <x:f>Resumen!E16</x:f>
        <x:v>16200</x:v>
      </x:c>
    </x:row>
    <x:row r="24">
      <x:c r="B24" t="str">
        <x:v>Mes 05</x:v>
      </x:c>
      <x:c r="C24" s="30" t="n">
        <x:f>Resumen!F16</x:f>
        <x:v>18700</x:v>
      </x:c>
    </x:row>
    <x:row r="25">
      <x:c r="B25" t="str">
        <x:v>Mes 06</x:v>
      </x:c>
      <x:c r="C25" s="30" t="n">
        <x:f>Resumen!G16</x:f>
        <x:v>20560</x:v>
      </x:c>
    </x:row>
    <x:row r="26">
      <x:c r="B26" t="str">
        <x:v>Mes 07</x:v>
      </x:c>
      <x:c r="C26" s="30" t="n">
        <x:f>Resumen!H16</x:f>
        <x:v>23180</x:v>
      </x:c>
    </x:row>
    <x:row r="27">
      <x:c r="B27" t="str">
        <x:v>Mes 08</x:v>
      </x:c>
      <x:c r="C27" s="30" t="n">
        <x:f>Resumen!I16</x:f>
        <x:v>25860</x:v>
      </x:c>
    </x:row>
    <x:row r="28">
      <x:c r="B28" t="str">
        <x:v>Mes 09</x:v>
      </x:c>
      <x:c r="C28" s="30" t="n">
        <x:f>Resumen!J16</x:f>
        <x:v>27900</x:v>
      </x:c>
    </x:row>
    <x:row r="29">
      <x:c r="B29" t="str">
        <x:v>Mes 10</x:v>
      </x:c>
      <x:c r="C29" s="30" t="n">
        <x:f>Resumen!K16</x:f>
        <x:v>30700</x:v>
      </x:c>
    </x:row>
    <x:row r="30">
      <x:c r="B30" t="str">
        <x:v>Mes 11</x:v>
      </x:c>
      <x:c r="C30" s="30" t="n">
        <x:f>Resumen!L16</x:f>
        <x:v>33560</x:v>
      </x:c>
    </x:row>
    <x:row r="31">
      <x:c r="B31" t="str">
        <x:v>Mes 12</x:v>
      </x:c>
      <x:c r="C31" s="30" t="n">
        <x:f>Resumen!M16</x:f>
        <x:v>35780</x:v>
      </x:c>
    </x:row>
    <x:row r="37" ht="18" customHeight="1">
      <x:c r="B37" s="49" t="str">
        <x:v>La caja mide cobros y pagos efectivos o previstos, no la utilidad contable. Los datos iniciales son demostrativos.</x:v>
      </x:c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</x:row>
    <x:row r="38" ht="18" customHeight="1"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</x:row>
    <x:row r="39" ht="18" customHeight="1"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</x:row>
  </x:sheetData>
  <x:mergeCells>
    <x:mergeCell ref="A1:M2"/>
    <x:mergeCell ref="A3:M3"/>
    <x:mergeCell ref="B37:M39"/>
  </x:mergeCells>
  <x:pageMargins left="0.7" right="0.7" top="0.75" bottom="0.75" header="0.3" footer="0.3"/>
  <x:drawing xmlns:r="http://schemas.openxmlformats.org/officeDocument/2006/relationships" r:id="R16e95491193a446b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9" hidden="0" customWidth="1"/>
    <x:col min="3" max="3" width="79" hidden="0" customWidth="1"/>
  </x:cols>
  <x:sheetData>
    <x:row r="1" ht="27" customHeight="1">
      <x:c r="A1" s="4" t="str">
        <x:v>GUÍA | FLUJO MENSUAL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10" t="str">
        <x:v>Guía de usuario · importes ficticios · formato XLSX sin macros</x:v>
      </x:c>
      <x:c r="B3" s="10"/>
      <x:c r="C3" s="10"/>
      <x:c r="D3" s="10"/>
      <x:c r="E3" s="10"/>
      <x:c r="F3" s="10"/>
      <x:c r="G3" s="10"/>
      <x:c r="H3" s="10"/>
    </x:row>
    <x:row r="6" ht="30" customHeight="1">
      <x:c r="B6" s="16" t="str">
        <x:v>PASO / NOTA</x:v>
      </x:c>
      <x:c r="C6" s="16" t="str">
        <x:v>INSTRUCCIÓN</x:v>
      </x:c>
    </x:row>
    <x:row r="7" ht="38" customHeight="1">
      <x:c r="B7" s="54" t="str">
        <x:v>01 · Configura el año</x:v>
      </x:c>
      <x:c r="C7" s="52" t="str">
        <x:v>En Resumen cambia B5 al ejercicio deseado y E5 al saldo efectivo al comenzar enero.</x:v>
      </x:c>
    </x:row>
    <x:row r="8" ht="38" customHeight="1">
      <x:c r="B8" s="54" t="str">
        <x:v>02 · Registra tus movimientos</x:v>
      </x:c>
      <x:c r="C8" s="52" t="str">
        <x:v>En Movimientos, desde fila 9, introduce una fila por cobro o pago con la fecha correspondiente.</x:v>
      </x:c>
    </x:row>
    <x:row r="9" ht="38" customHeight="1">
      <x:c r="B9" s="54" t="str">
        <x:v>03 · Usa importes positivos</x:v>
      </x:c>
      <x:c r="C9" s="52" t="str">
        <x:v>Selecciona Ingreso o Egreso. No uses cifras negativas; la plantilla resta las salidas.</x:v>
      </x:c>
    </x:row>
    <x:row r="10" ht="38" customHeight="1">
      <x:c r="B10" s="54" t="str">
        <x:v>04 · Diferencia el estado</x:v>
      </x:c>
      <x:c r="C10" s="52" t="str">
        <x:v>Usa Realizado si el dinero ya se ha cobrado o pagado. Usa Previsto si está pendiente.</x:v>
      </x:c>
    </x:row>
    <x:row r="11" ht="38" customHeight="1">
      <x:c r="B11" s="54" t="str">
        <x:v>05 · Evita duplicidades</x:v>
      </x:c>
      <x:c r="C11" s="52" t="str">
        <x:v>Cuando un movimiento previsto se realiza, cambia su estado a Realizado, no crees otra fila igual.</x:v>
      </x:c>
    </x:row>
    <x:row r="12" ht="38" customHeight="1">
      <x:c r="B12" s="54" t="str">
        <x:v>06 · Interpreta el saldo</x:v>
      </x:c>
      <x:c r="C12" s="52" t="str">
        <x:v>Resumen muestra el saldo final proyectado sumando movimientos reales y previstos.</x:v>
      </x:c>
    </x:row>
    <x:row r="13" ht="38" customHeight="1">
      <x:c r="B13" s="54" t="str">
        <x:v>07 · No confundir beneficio y liquidez</x:v>
      </x:c>
      <x:c r="C13" s="52" t="str">
        <x:v>Una factura pendiente de cobro no es entrada realizada hasta que el dinero esté disponible.</x:v>
      </x:c>
    </x:row>
    <x:row r="14" ht="38" customHeight="1">
      <x:c r="B14" s="54" t="str">
        <x:v>08 · Limitaciones</x:v>
      </x:c>
      <x:c r="C14" s="52" t="str">
        <x:v>Se preparan 200 filas editables. Para más movimientos extiende todos los rangos SUMIFS de Resumen.</x:v>
      </x:c>
    </x:row>
    <x:row r="15" ht="38" customHeight="1">
      <x:c r="B15" s="54" t="str">
        <x:v>Fuente de importes iniciales</x:v>
      </x:c>
      <x:c r="C15" s="52" t="str">
        <x:v>Importes de ejemplo construidos como supuestos ficticios, sin fuentes externas ni valores tributarios.</x:v>
      </x:c>
    </x:row>
    <x:row r="20" ht="25" customHeight="1">
      <x:c r="B20" s="57" t="str">
        <x:v>DATOS DE DEMOSTRACIÓN: importes y conceptos ficticios; sustituirlos por movimientos propios. No calcula impuestos ni reemplaza asesoría contable.</x:v>
      </x:c>
      <x:c r="C20" s="57"/>
      <x:c r="D20" s="57"/>
      <x:c r="E20" s="57"/>
      <x:c r="F20" s="57"/>
      <x:c r="G20" s="57"/>
      <x:c r="H20" s="57"/>
    </x:row>
    <x:row r="21" ht="25" customHeight="1">
      <x:c r="B21" s="57"/>
      <x:c r="C21" s="57"/>
      <x:c r="D21" s="57"/>
      <x:c r="E21" s="57"/>
      <x:c r="F21" s="57"/>
      <x:c r="G21" s="57"/>
      <x:c r="H21" s="57"/>
    </x:row>
  </x:sheetData>
  <x:mergeCells>
    <x:mergeCell ref="A1:H2"/>
    <x:mergeCell ref="A3:H3"/>
    <x:mergeCell ref="B20:H21"/>
  </x:mergeCells>
  <x:pageMargins left="0.7" right="0.7" top="0.75" bottom="0.75" header="0.3" footer="0.3"/>
</x:worksheet>
</file>