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00e26b633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1762dbc9b06e4f1a"/>
    <x:sheet xmlns:r="http://schemas.openxmlformats.org/officeDocument/2006/relationships" name="Partidas" sheetId="2" r:id="R23d72791b43b4a35"/>
    <x:sheet xmlns:r="http://schemas.openxmlformats.org/officeDocument/2006/relationships" name="Resumen" sheetId="3" r:id="R41619c25230741d2"/>
    <x:sheet xmlns:r="http://schemas.openxmlformats.org/officeDocument/2006/relationships" name="Guia" sheetId="4" r:id="R38b7e8679ca940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%;[Red](0.0%);-"/>
    <x:numFmt numFmtId="202" formatCode="#,##0.00;[Red](#,##0.00);-"/>
  </x:numFmts>
  <x:fonts count="16">
    <x:font>
      <x:sz val="11"/>
      <x:name val="Carlito"/>
    </x:font>
    <x:font>
      <x:b/>
      <x:sz val="19"/>
      <x:color rgb="FFFFFFFF"/>
      <x:name val="Carlito"/>
    </x:font>
    <x:font>
      <x:sz val="10"/>
      <x:color rgb="FF233B4D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  <x:font>
      <x:b/>
      <x:sz val="14"/>
      <x:color rgb="FF1F705A"/>
      <x:name val="Carlito"/>
    </x:font>
    <x:font>
      <x:b/>
      <x:sz val="11"/>
      <x:color rgb="FF784E1D"/>
      <x:name val="Carlito"/>
    </x:font>
    <x:font>
      <x:sz val="11"/>
      <x:color rgb="FF233B4D"/>
      <x:name val="Carlito"/>
    </x:font>
    <x:font>
      <x:b/>
      <x:sz val="17"/>
      <x:color rgb="FFFFFFFF"/>
      <x:name val="Carlito"/>
    </x:font>
    <x:font>
      <x:b/>
      <x:sz val="11"/>
      <x:color rgb="FF795523"/>
      <x:name val="Carlito"/>
    </x:font>
    <x:font>
      <x:b/>
      <x:sz val="10"/>
      <x:color rgb="FFFFFFFF"/>
      <x:name val="Carlito"/>
    </x:font>
    <x:font>
      <x:sz val="11"/>
      <x:color rgb="FF000000"/>
      <x:name val="Carlito"/>
    </x:font>
    <x:font>
      <x:b/>
      <x:sz val="11"/>
      <x:color rgb="FF1F705A"/>
      <x:name val="Carlito"/>
    </x:font>
    <x:font>
      <x:b/>
      <x:sz val="14"/>
      <x:color rgb="FF008000"/>
      <x:name val="Carlito"/>
    </x:font>
    <x:font>
      <x:b/>
      <x:sz val="11"/>
      <x:color rgb="FF714C19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43B52"/>
      </x:patternFill>
    </x:fill>
    <x:fill>
      <x:patternFill patternType="solid">
        <x:fgColor rgb="FFEDF5F9"/>
      </x:patternFill>
    </x:fill>
    <x:fill>
      <x:patternFill patternType="solid">
        <x:fgColor rgb="FF594575"/>
      </x:patternFill>
    </x:fill>
    <x:fill>
      <x:patternFill patternType="solid">
        <x:fgColor rgb="FFF5F9FB"/>
      </x:patternFill>
    </x:fill>
    <x:fill>
      <x:patternFill patternType="solid">
        <x:fgColor rgb="FFFFF3C7"/>
      </x:patternFill>
    </x:fill>
    <x:fill>
      <x:patternFill patternType="solid">
        <x:fgColor rgb="FFE0F2EB"/>
      </x:patternFill>
    </x:fill>
    <x:fill>
      <x:patternFill patternType="solid">
        <x:fgColor rgb="FFE6F3F5"/>
      </x:patternFill>
    </x:fill>
    <x:fill>
      <x:patternFill patternType="solid">
        <x:fgColor rgb="FFEBF4F8"/>
      </x:patternFill>
    </x:fill>
    <x:fill>
      <x:patternFill patternType="solid">
        <x:fgColor rgb="FFDCF3E8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201" fontId="3" fillId="0" borderId="0" xfId="0" applyNumberFormat="1" applyFont="1" applyFill="1" applyBorder="1"/>
    <x:xf numFmtId="201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3" fillId="5" borderId="0" xfId="0" applyNumberFormat="1" applyFont="1" applyFill="1" applyBorder="1"/>
    <x:xf numFmtId="200" fontId="3" fillId="5" borderId="1" xfId="0" applyNumberFormat="1" applyFont="1" applyFill="1" applyBorder="1"/>
    <x:xf numFmtId="201" fontId="3" fillId="5" borderId="0" xfId="0" applyNumberFormat="1" applyFont="1" applyFill="1" applyBorder="1"/>
    <x:xf numFmtId="201" fontId="3" fillId="5" borderId="1" xfId="0" applyNumberFormat="1" applyFont="1" applyFill="1" applyBorder="1"/>
    <x:xf numFmtId="201" fontId="3" fillId="6" borderId="0" xfId="0" applyNumberFormat="1" applyFont="1" applyFill="1" applyBorder="1"/>
    <x:xf numFmtId="0" fontId="3" fillId="6" borderId="0" xfId="0" applyNumberFormat="1" applyFont="1" applyFill="1" applyBorder="1"/>
    <x:xf numFmtId="201" fontId="3" fillId="6" borderId="1" xfId="0" applyNumberFormat="1" applyFont="1" applyFill="1" applyBorder="1"/>
    <x:xf numFmtId="0" fontId="3" fillId="6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0" fillId="7" borderId="0" xfId="0" applyNumberFormat="1" applyFont="1" applyFill="1" applyBorder="1"/>
    <x:xf numFmtId="202" fontId="5" fillId="7" borderId="0" xfId="0" applyNumberFormat="1" applyFont="1" applyFill="1" applyBorder="1"/>
    <x:xf numFmtId="0" fontId="6" fillId="7" borderId="0" xfId="0" applyNumberFormat="1" applyFont="1" applyFill="1" applyBorder="1"/>
    <x:xf numFmtId="202" fontId="6" fillId="7" borderId="0" xfId="0" applyNumberFormat="1" applyFont="1" applyFill="1" applyBorder="1"/>
    <x:xf numFmtId="0" fontId="0" fillId="7" borderId="1" xfId="0" applyNumberFormat="1" applyFont="1" applyFill="1" applyBorder="1"/>
    <x:xf numFmtId="202" fontId="5" fillId="7" borderId="1" xfId="0" applyNumberFormat="1" applyFont="1" applyFill="1" applyBorder="1"/>
    <x:xf numFmtId="0" fontId="6" fillId="7" borderId="1" xfId="0" applyNumberFormat="1" applyFont="1" applyFill="1" applyBorder="1"/>
    <x:xf numFmtId="202" fontId="6" fillId="7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2" fillId="8" borderId="0" xfId="0" applyNumberFormat="1" applyFont="1" applyFill="1" applyBorder="1"/>
    <x:xf numFmtId="0" fontId="12" fillId="8" borderId="1" xfId="0" applyNumberFormat="1" applyFont="1" applyFill="1" applyBorder="1"/>
    <x:xf numFmtId="0" fontId="12" fillId="9" borderId="0" xfId="0" applyNumberFormat="1" applyFont="1" applyFill="1" applyBorder="1"/>
    <x:xf numFmtId="0" fontId="12" fillId="9" borderId="1" xfId="0" applyNumberFormat="1" applyFont="1" applyFill="1" applyBorder="1"/>
    <x:xf numFmtId="202" fontId="3" fillId="5" borderId="0" xfId="0" applyNumberFormat="1" applyFont="1" applyFill="1" applyBorder="1"/>
    <x:xf numFmtId="202" fontId="3" fillId="5" borderId="1" xfId="0" applyNumberFormat="1" applyFont="1" applyFill="1" applyBorder="1"/>
    <x:xf numFmtId="201" fontId="12" fillId="9" borderId="0" xfId="0" applyNumberFormat="1" applyFont="1" applyFill="1" applyBorder="1"/>
    <x:xf numFmtId="201" fontId="12" fillId="9" borderId="1" xfId="0" applyNumberFormat="1" applyFont="1" applyFill="1" applyBorder="1"/>
    <x:xf numFmtId="202" fontId="12" fillId="8" borderId="0" xfId="0" applyNumberFormat="1" applyFont="1" applyFill="1" applyBorder="1"/>
    <x:xf numFmtId="202" fontId="12" fillId="8" borderId="1" xfId="0" applyNumberFormat="1" applyFont="1" applyFill="1" applyBorder="1"/>
    <x:xf numFmtId="202" fontId="12" fillId="9" borderId="0" xfId="0" applyNumberFormat="1" applyFont="1" applyFill="1" applyBorder="1"/>
    <x:xf numFmtId="202" fontId="12" fillId="9" borderId="1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13" fillId="7" borderId="0" xfId="0" applyNumberFormat="1" applyFont="1" applyFill="1" applyBorder="1"/>
    <x:xf numFmtId="0" fontId="13" fillId="7" borderId="1" xfId="0" applyNumberFormat="1" applyFont="1" applyFill="1" applyBorder="1"/>
    <x:xf numFmtId="202" fontId="13" fillId="7" borderId="0" xfId="0" applyNumberFormat="1" applyFont="1" applyFill="1" applyBorder="1"/>
    <x:xf numFmtId="202" fontId="13" fillId="7" borderId="1" xfId="0" applyNumberFormat="1" applyFont="1" applyFill="1" applyBorder="1"/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0" fillId="10" borderId="1" xfId="0" applyNumberFormat="1" applyFont="1" applyFill="1" applyBorder="1"/>
    <x:xf numFmtId="0" fontId="6" fillId="10" borderId="1" xfId="0" applyNumberFormat="1" applyFont="1" applyFill="1" applyBorder="1"/>
    <x:xf numFmtId="0" fontId="5" fillId="0" borderId="0" xfId="0" applyNumberFormat="1" applyFont="1" applyFill="1" applyBorder="1"/>
    <x:xf numFmtId="0" fontId="14" fillId="10" borderId="0" xfId="0" applyNumberFormat="1" applyFont="1" applyFill="1" applyBorder="1"/>
    <x:xf numFmtId="0" fontId="5" fillId="0" borderId="1" xfId="0" applyNumberFormat="1" applyFont="1" applyFill="1" applyBorder="1"/>
    <x:xf numFmtId="0" fontId="14" fillId="10" borderId="1" xfId="0" applyNumberFormat="1" applyFont="1" applyFill="1" applyBorder="1"/>
    <x:xf numFmtId="202" fontId="14" fillId="10" borderId="0" xfId="0" applyNumberFormat="1" applyFont="1" applyFill="1" applyBorder="1"/>
    <x:xf numFmtId="202" fontId="14" fillId="1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5" fillId="6" borderId="0" xfId="0" applyNumberFormat="1" applyFont="1" applyFill="1" applyBorder="1"/>
    <x:xf numFmtId="0" fontId="15" fillId="6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8955042564e51" /><Relationship Type="http://schemas.openxmlformats.org/officeDocument/2006/relationships/theme" Target="/xl/theme/theme1.xml" Id="R2f560d5385e042bd" /><Relationship Type="http://schemas.openxmlformats.org/officeDocument/2006/relationships/sharedStrings" Target="/xl/sharedStrings.xml" Id="Rce8cf283dad6438e" /><Relationship Type="http://schemas.openxmlformats.org/officeDocument/2006/relationships/worksheet" Target="/xl/worksheets/sheet1.xml" Id="R1762dbc9b06e4f1a" /><Relationship Type="http://schemas.openxmlformats.org/officeDocument/2006/relationships/worksheet" Target="/xl/worksheets/sheet2.xml" Id="R23d72791b43b4a35" /><Relationship Type="http://schemas.openxmlformats.org/officeDocument/2006/relationships/worksheet" Target="/xl/worksheets/sheet3.xml" Id="R41619c25230741d2" /><Relationship Type="http://schemas.openxmlformats.org/officeDocument/2006/relationships/worksheet" Target="/xl/worksheets/sheet4.xml" Id="R38b7e8679ca940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6d434f7634649d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Composición de costes netos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Importe neto</c:v>
          </c:tx>
          <c:cat>
            <c:strRef>
              <c:f>'Resumen'!$A$15:$A$18</c:f>
              <c:strCache>
                <c:ptCount val="0"/>
              </c:strCache>
            </c:strRef>
          </c:cat>
          <c:val>
            <c:numRef>
              <c:f>'Resumen'!$B$15:$B$18</c:f>
              <c:numCache>
                <c:formatCode>#,##0.00;[Red](#,##0.00);-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13</xdr:row>
      <xdr:rowOff>0</xdr:rowOff>
    </xdr:from>
    <xdr:to>
      <xdr:col>13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6d434f7634649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a2c97fa35b51421f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3" max="3" width="16" hidden="0" customWidth="1"/>
    <x:col min="4" max="4" width="24" hidden="0" customWidth="1"/>
    <x:col min="5" max="5" width="16" hidden="0" customWidth="1"/>
    <x:col min="6" max="6" width="20" hidden="0" customWidth="1"/>
    <x:col min="7" max="7" width="18" hidden="0" customWidth="1"/>
    <x:col min="8" max="8" width="20" hidden="0" customWidth="1"/>
    <x:col min="9" max="9" width="16" hidden="0" customWidth="1"/>
  </x:cols>
  <x:sheetData>
    <x:row r="1" ht="25" customHeight="1">
      <x:c r="A1" s="4" t="str">
        <x:v>PRESUPUESTO DE OBRA · INTERNACIONAL</x:v>
      </x:c>
      <x:c r="B1" s="4"/>
      <x:c r="C1" s="4"/>
      <x:c r="D1" s="4"/>
      <x:c r="E1" s="4"/>
      <x:c r="F1" s="4"/>
      <x:c r="G1" s="4"/>
      <x:c r="H1" s="4"/>
      <x:c r="I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5" customHeight="1">
      <x:c r="A3" s="9" t="str">
        <x:v>Plantilla editable: cantidades, precios, descuentos, impuestos por partida y totales automáticos</x:v>
      </x:c>
      <x:c r="B3" s="9"/>
      <x:c r="C3" s="9"/>
      <x:c r="D3" s="9"/>
      <x:c r="E3" s="9"/>
      <x:c r="F3" s="9"/>
      <x:c r="G3" s="9"/>
      <x:c r="H3" s="9"/>
      <x:c r="I3" s="9"/>
    </x:row>
    <x:row r="5" ht="23" customHeight="1">
      <x:c r="A5" s="19" t="str">
        <x:v>PRESUPUESTO</x:v>
      </x:c>
      <x:c r="B5" s="19"/>
      <x:c r="D5" s="19" t="str">
        <x:v>DATOS DE CONTROL</x:v>
      </x:c>
      <x:c r="E5" s="19"/>
      <x:c r="G5" s="19" t="str">
        <x:v>PARÁMETROS</x:v>
      </x:c>
      <x:c r="H5" s="19"/>
    </x:row>
    <x:row r="6">
      <x:c r="A6" t="str">
        <x:v>Proyecto</x:v>
      </x:c>
      <x:c r="B6" s="22" t="str">
        <x:v>Renovación de un local (EJEMPLO)</x:v>
      </x:c>
      <x:c r="D6" t="str">
        <x:v>Fecha</x:v>
      </x:c>
      <x:c r="E6" s="24" t="n">
        <x:v>46311</x:v>
      </x:c>
      <x:c r="G6" t="str">
        <x:v>País de referencia</x:v>
      </x:c>
      <x:c r="H6" s="22" t="str">
        <x:v>Internacional</x:v>
      </x:c>
    </x:row>
    <x:row r="7">
      <x:c r="A7" t="str">
        <x:v>Cliente</x:v>
      </x:c>
      <x:c r="B7" s="22" t="str">
        <x:v>Cliente de demostración</x:v>
      </x:c>
      <x:c r="D7" t="str">
        <x:v>Validez (días)</x:v>
      </x:c>
      <x:c r="E7" s="22" t="n">
        <x:v>30</x:v>
      </x:c>
      <x:c r="G7" t="str">
        <x:v>Tipo de documento</x:v>
      </x:c>
      <x:c r="H7" s="22" t="str">
        <x:v>Estimación no fiscal</x:v>
      </x:c>
    </x:row>
    <x:row r="8">
      <x:c r="A8" t="str">
        <x:v>Emisor</x:v>
      </x:c>
      <x:c r="B8" s="22" t="str">
        <x:v>Empresa de ejemplo</x:v>
      </x:c>
      <x:c r="D8" t="str">
        <x:v>Contacto</x:v>
      </x:c>
      <x:c r="E8" s="22" t="str">
        <x:v>contacto@ejemplo.com</x:v>
      </x:c>
      <x:c r="G8" t="str">
        <x:v>Impuesto general</x:v>
      </x:c>
      <x:c r="H8" s="28" t="n">
        <x:v>0</x:v>
      </x:c>
    </x:row>
    <x:row r="9">
      <x:c r="A9" t="str">
        <x:v>Ubicación</x:v>
      </x:c>
      <x:c r="B9" s="22" t="str">
        <x:v>Ciudad · Dirección de ejemplo</x:v>
      </x:c>
      <x:c r="D9" t="str">
        <x:v>Plazo previsto</x:v>
      </x:c>
      <x:c r="E9" s="22" t="str">
        <x:v>A confirmar</x:v>
      </x:c>
      <x:c r="G9" t="str">
        <x:v>Advertencia</x:v>
      </x:c>
      <x:c r="H9" s="29" t="str">
        <x:v>REVISAR TASA</x:v>
      </x:c>
    </x:row>
    <x:row r="10">
      <x:c r="A10" t="str">
        <x:v>N.º documento</x:v>
      </x:c>
      <x:c r="B10" s="22" t="str">
        <x:v>OBRA-001</x:v>
      </x:c>
      <x:c r="D10" t="str">
        <x:v>Estado</x:v>
      </x:c>
      <x:c r="E10" s="22" t="str">
        <x:v>Borrador</x:v>
      </x:c>
      <x:c r="G10" t="str">
        <x:v>Tipo de cambio</x:v>
      </x:c>
      <x:c r="H10" s="22" t="str">
        <x:v>Sin conversión</x:v>
      </x:c>
    </x:row>
    <x:row r="11">
      <x:c r="A11" t="str">
        <x:v>Moneda</x:v>
      </x:c>
      <x:c r="B11" s="22" t="str">
        <x:v>USD</x:v>
      </x:c>
      <x:c r="D11" t="str">
        <x:v>Revisado por</x:v>
      </x:c>
      <x:c r="E11" s="22" t="str">
        <x:v>Pendiente</x:v>
      </x:c>
      <x:c r="G11" t="str">
        <x:v>Versión</x:v>
      </x:c>
      <x:c r="H11" s="22" t="n">
        <x:v>1</x:v>
      </x:c>
    </x:row>
    <x:row r="13" ht="25" customHeight="1">
      <x:c r="A13" s="32" t="str">
        <x:v>IMPORTE RESUMIDO · ACTUALIZACIÓN AUTOMÁTICA</x:v>
      </x:c>
      <x:c r="B13" s="32"/>
      <x:c r="C13" s="32"/>
      <x:c r="D13" s="32"/>
      <x:c r="E13" s="32"/>
      <x:c r="F13" s="32"/>
      <x:c r="G13" s="32"/>
      <x:c r="H13" s="32"/>
      <x:c r="I13" s="32"/>
    </x:row>
    <x:row r="15" ht="27" customHeight="1">
      <x:c r="A15" t="str">
        <x:v>Base materiales</x:v>
      </x:c>
      <x:c r="B15" s="38" t="n">
        <x:f>Resumen!B15</x:f>
        <x:v>1357.3</x:v>
      </x:c>
      <x:c r="D15" s="44" t="str">
        <x:v>Presupuesto final</x:v>
      </x:c>
      <x:c r="E15" s="45" t="n">
        <x:f>Resumen!B10</x:f>
        <x:v>4882.3</x:v>
      </x:c>
    </x:row>
    <x:row r="16">
      <x:c r="A16" t="str">
        <x:v>Base mano de obra</x:v>
      </x:c>
      <x:c r="B16" s="38" t="n">
        <x:f>Resumen!B16</x:f>
        <x:v>2865</x:v>
      </x:c>
      <x:c r="D16" t="str">
        <x:v>Impuesto general</x:v>
      </x:c>
      <x:c r="E16" s="40" t="n">
        <x:f>H8</x:f>
        <x:v>0</x:v>
      </x:c>
    </x:row>
    <x:row r="17">
      <x:c r="A17" t="str">
        <x:v>Base maquinaria</x:v>
      </x:c>
      <x:c r="B17" s="38" t="n">
        <x:f>Resumen!B17</x:f>
        <x:v>290</x:v>
      </x:c>
      <x:c r="D17" t="str">
        <x:v>Número de conceptos</x:v>
      </x:c>
      <x:c r="E17" s="38" t="n">
        <x:f>COUNTA(Partidas!C7:C46)</x:f>
        <x:v>12</x:v>
      </x:c>
    </x:row>
    <x:row r="18">
      <x:c r="A18" t="str">
        <x:v>Otros costes</x:v>
      </x:c>
      <x:c r="B18" s="38" t="n">
        <x:f>Resumen!B18</x:f>
        <x:v>370</x:v>
      </x:c>
      <x:c r="D18" t="str">
        <x:v>Conceptos con importe</x:v>
      </x:c>
      <x:c r="E18" s="38" t="n">
        <x:f>COUNT(Partidas!M7:M46)</x:f>
        <x:v>12</x:v>
      </x:c>
    </x:row>
    <x:row r="19">
      <x:c r="A19" t="str">
        <x:v>Base sin impuestos</x:v>
      </x:c>
      <x:c r="B19" s="38" t="n">
        <x:f>Resumen!B8</x:f>
        <x:v>4882.3</x:v>
      </x:c>
      <x:c r="D19" t="str">
        <x:v>Total descuentos</x:v>
      </x:c>
      <x:c r="E19" s="38" t="n">
        <x:f>Resumen!B11</x:f>
        <x:v>52.69999999999982</x:v>
      </x:c>
    </x:row>
    <x:row r="20">
      <x:c r="A20" t="str">
        <x:v>Impuestos por partida</x:v>
      </x:c>
      <x:c r="B20" s="38" t="n">
        <x:f>Resumen!B9</x:f>
        <x:v>0</x:v>
      </x:c>
      <x:c r="D20" t="str">
        <x:v>Moneda</x:v>
      </x:c>
      <x:c r="E20" t="str">
        <x:f>B11</x:f>
        <x:v>USD</x:v>
      </x:c>
    </x:row>
    <x:row r="23" ht="30" customHeight="1">
      <x:c r="A23" s="52" t="str">
        <x:v>ANTES DE USAR: COMPRUEBA LA TASA FISCAL, LOS PRECIOS, LAS UNIDADES Y EL ALCANCE DE LA OBRA.</x:v>
      </x:c>
      <x:c r="B23" s="52"/>
      <x:c r="C23" s="52"/>
      <x:c r="D23" s="52"/>
      <x:c r="E23" s="52"/>
      <x:c r="F23" s="52"/>
      <x:c r="G23" s="52"/>
      <x:c r="H23" s="52"/>
      <x:c r="I23" s="52"/>
    </x:row>
    <x:row r="25" ht="21" customHeight="1">
      <x:c r="A25" s="58" t="str">
        <x:v>AVISO: los importes precargados son completamente ficticios. El 0 % inicial no implica exención fiscal. Este Excel no sustituye contratos, planos, mediciones técnicas, licencias ni facturas oficiales.</x:v>
      </x:c>
      <x:c r="B25" s="58"/>
      <x:c r="C25" s="58"/>
      <x:c r="D25" s="58"/>
      <x:c r="E25" s="58"/>
      <x:c r="F25" s="58"/>
      <x:c r="G25" s="58"/>
      <x:c r="H25" s="58"/>
      <x:c r="I25" s="58"/>
    </x:row>
    <x:row r="26" ht="21" customHeight="1">
      <x:c r="A26" s="58"/>
      <x:c r="B26" s="58"/>
      <x:c r="C26" s="58"/>
      <x:c r="D26" s="58"/>
      <x:c r="E26" s="58"/>
      <x:c r="F26" s="58"/>
      <x:c r="G26" s="58"/>
      <x:c r="H26" s="58"/>
      <x:c r="I26" s="58"/>
    </x:row>
  </x:sheetData>
  <x:mergeCells>
    <x:mergeCell ref="A1:I2"/>
    <x:mergeCell ref="A3:I3"/>
    <x:mergeCell ref="A13:I13"/>
    <x:mergeCell ref="A23:I23"/>
    <x:mergeCell ref="A25:I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38" hidden="0" customWidth="1"/>
    <x:col min="4" max="4" width="18" hidden="0" customWidth="1"/>
    <x:col min="5" max="5" width="11" hidden="0" customWidth="1"/>
    <x:col min="6" max="6" width="12" hidden="0" customWidth="1"/>
    <x:col min="7" max="7" width="17" hidden="0" customWidth="1"/>
    <x:col min="8" max="8" width="15" hidden="0" customWidth="1"/>
    <x:col min="9" max="9" width="18" hidden="0" customWidth="1"/>
    <x:col min="10" max="10" width="17" hidden="0" customWidth="1"/>
    <x:col min="11" max="11" width="14" hidden="0" customWidth="1"/>
    <x:col min="12" max="12" width="17" hidden="0" customWidth="1"/>
    <x:col min="13" max="13" width="19" hidden="0" customWidth="1"/>
  </x:cols>
  <x:sheetData>
    <x:row r="1" ht="22" customHeight="1">
      <x:c r="A1" s="62" t="str">
        <x:v>PARTIDAS Y MEDICIONES · INTERNACIONAL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 ht="22" customHeight="1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 ht="31" customHeight="1">
      <x:c r="A3" s="65" t="str">
        <x:v>Azul = editable | Negro = cálculo | Impuesto específico vacío = usar tasa general | Impuesto específico 0 % = tasa cero explícita</x:v>
      </x:c>
      <x:c r="B3" s="65"/>
      <x:c r="C3" s="65"/>
      <x:c r="D3" s="65"/>
      <x:c r="E3" s="65"/>
      <x:c r="F3" s="65"/>
      <x:c r="G3" s="65"/>
      <x:c r="H3" s="65"/>
      <x:c r="I3" s="65"/>
      <x:c r="J3" s="65"/>
      <x:c r="K3" s="65"/>
      <x:c r="L3" s="65"/>
      <x:c r="M3" s="65"/>
    </x:row>
    <x:row r="6" ht="38" customHeight="1">
      <x:c r="A6" s="70" t="str">
        <x:v>Código</x:v>
      </x:c>
      <x:c r="B6" s="70" t="str">
        <x:v>Capítulo</x:v>
      </x:c>
      <x:c r="C6" s="70" t="str">
        <x:v>Descripción / partida</x:v>
      </x:c>
      <x:c r="D6" s="70" t="str">
        <x:v>Tipo de coste</x:v>
      </x:c>
      <x:c r="E6" s="70" t="str">
        <x:v>Unidad</x:v>
      </x:c>
      <x:c r="F6" s="70" t="str">
        <x:v>Cantidad</x:v>
      </x:c>
      <x:c r="G6" s="70" t="str">
        <x:v>Precio unitario</x:v>
      </x:c>
      <x:c r="H6" s="70" t="str">
        <x:v>Descuento %</x:v>
      </x:c>
      <x:c r="I6" s="70" t="str">
        <x:v>Base neta</x:v>
      </x:c>
      <x:c r="J6" s="70" t="str">
        <x:v>Imp. específico %</x:v>
      </x:c>
      <x:c r="K6" s="70" t="str">
        <x:v>Tasa aplicada</x:v>
      </x:c>
      <x:c r="L6" s="70" t="str">
        <x:v>Importe impuesto</x:v>
      </x:c>
      <x:c r="M6" s="70" t="str">
        <x:v>Total partida</x:v>
      </x:c>
    </x:row>
    <x:row r="7" ht="23" customHeight="1">
      <x:c r="A7" s="22" t="str">
        <x:v>PRE-01</x:v>
      </x:c>
      <x:c r="B7" s="22" t="str">
        <x:v>Preparación</x:v>
      </x:c>
      <x:c r="C7" s="88" t="str">
        <x:v>Protección de zonas y mobiliario</x:v>
      </x:c>
      <x:c r="D7" s="22" t="str">
        <x:v>Otros</x:v>
      </x:c>
      <x:c r="E7" s="22" t="str">
        <x:v>lote</x:v>
      </x:c>
      <x:c r="F7" s="80" t="n">
        <x:v>1</x:v>
      </x:c>
      <x:c r="G7" s="80" t="n">
        <x:v>180</x:v>
      </x:c>
      <x:c r="H7" s="26" t="n">
        <x:v>0</x:v>
      </x:c>
      <x:c r="I7" s="84" t="n">
        <x:f>IF(C7="","",ROUND(IF(ISNUMBER(F7),F7,0)*IF(ISNUMBER(G7),G7,0)*(1-IF(ISNUMBER(H7),H7,0)),2))</x:f>
        <x:v>180</x:v>
      </x:c>
      <x:c r="J7" s="28"/>
      <x:c r="K7" s="82" t="n">
        <x:f>IF(C7="","",IF(ISNUMBER(J7),J7,Presupuesto!$H$8))</x:f>
        <x:v>0</x:v>
      </x:c>
      <x:c r="L7" s="86" t="n">
        <x:f>IF(C7="","",ROUND(I7*K7,2))</x:f>
        <x:v>0</x:v>
      </x:c>
      <x:c r="M7" s="86" t="n">
        <x:f>IF(C7="","",I7+L7)</x:f>
        <x:v>180</x:v>
      </x:c>
    </x:row>
    <x:row r="8" ht="23" customHeight="1">
      <x:c r="A8" s="22" t="str">
        <x:v>DEM-01</x:v>
      </x:c>
      <x:c r="B8" s="22" t="str">
        <x:v>Demoliciones</x:v>
      </x:c>
      <x:c r="C8" s="88" t="str">
        <x:v>Retiro de revestimiento existente</x:v>
      </x:c>
      <x:c r="D8" s="22" t="str">
        <x:v>Mano de obra</x:v>
      </x:c>
      <x:c r="E8" s="22" t="str">
        <x:v>m²</x:v>
      </x:c>
      <x:c r="F8" s="80" t="n">
        <x:v>22</x:v>
      </x:c>
      <x:c r="G8" s="80" t="n">
        <x:v>24</x:v>
      </x:c>
      <x:c r="H8" s="26" t="n">
        <x:v>0</x:v>
      </x:c>
      <x:c r="I8" s="84" t="n">
        <x:f>IF(C8="","",ROUND(IF(ISNUMBER(F8),F8,0)*IF(ISNUMBER(G8),G8,0)*(1-IF(ISNUMBER(H8),H8,0)),2))</x:f>
        <x:v>528</x:v>
      </x:c>
      <x:c r="J8" s="28"/>
      <x:c r="K8" s="82" t="n">
        <x:f>IF(C8="","",IF(ISNUMBER(J8),J8,Presupuesto!$H$8))</x:f>
        <x:v>0</x:v>
      </x:c>
      <x:c r="L8" s="86" t="n">
        <x:f>IF(C8="","",ROUND(I8*K8,2))</x:f>
        <x:v>0</x:v>
      </x:c>
      <x:c r="M8" s="86" t="n">
        <x:f>IF(C8="","",I8+L8)</x:f>
        <x:v>528</x:v>
      </x:c>
    </x:row>
    <x:row r="9" ht="23" customHeight="1">
      <x:c r="A9" s="22" t="str">
        <x:v>DEM-02</x:v>
      </x:c>
      <x:c r="B9" s="22" t="str">
        <x:v>Demoliciones</x:v>
      </x:c>
      <x:c r="C9" s="88" t="str">
        <x:v>Transporte de escombros</x:v>
      </x:c>
      <x:c r="D9" s="22" t="str">
        <x:v>Maquinaria</x:v>
      </x:c>
      <x:c r="E9" s="22" t="str">
        <x:v>viaje</x:v>
      </x:c>
      <x:c r="F9" s="80" t="n">
        <x:v>2</x:v>
      </x:c>
      <x:c r="G9" s="80" t="n">
        <x:v>145</x:v>
      </x:c>
      <x:c r="H9" s="26" t="n">
        <x:v>0</x:v>
      </x:c>
      <x:c r="I9" s="84" t="n">
        <x:f>IF(C9="","",ROUND(IF(ISNUMBER(F9),F9,0)*IF(ISNUMBER(G9),G9,0)*(1-IF(ISNUMBER(H9),H9,0)),2))</x:f>
        <x:v>290</x:v>
      </x:c>
      <x:c r="J9" s="28"/>
      <x:c r="K9" s="82" t="n">
        <x:f>IF(C9="","",IF(ISNUMBER(J9),J9,Presupuesto!$H$8))</x:f>
        <x:v>0</x:v>
      </x:c>
      <x:c r="L9" s="86" t="n">
        <x:f>IF(C9="","",ROUND(I9*K9,2))</x:f>
        <x:v>0</x:v>
      </x:c>
      <x:c r="M9" s="86" t="n">
        <x:f>IF(C9="","",I9+L9)</x:f>
        <x:v>290</x:v>
      </x:c>
    </x:row>
    <x:row r="10" ht="23" customHeight="1">
      <x:c r="A10" s="22" t="str">
        <x:v>ALB-01</x:v>
      </x:c>
      <x:c r="B10" s="22" t="str">
        <x:v>Albañilería</x:v>
      </x:c>
      <x:c r="C10" s="88" t="str">
        <x:v>Mortero de nivelación</x:v>
      </x:c>
      <x:c r="D10" s="22" t="str">
        <x:v>Materiales</x:v>
      </x:c>
      <x:c r="E10" s="22" t="str">
        <x:v>saco</x:v>
      </x:c>
      <x:c r="F10" s="80" t="n">
        <x:v>12</x:v>
      </x:c>
      <x:c r="G10" s="80" t="n">
        <x:v>15.5</x:v>
      </x:c>
      <x:c r="H10" s="26" t="n">
        <x:v>0.05</x:v>
      </x:c>
      <x:c r="I10" s="84" t="n">
        <x:f>IF(C10="","",ROUND(IF(ISNUMBER(F10),F10,0)*IF(ISNUMBER(G10),G10,0)*(1-IF(ISNUMBER(H10),H10,0)),2))</x:f>
        <x:v>176.7</x:v>
      </x:c>
      <x:c r="J10" s="28"/>
      <x:c r="K10" s="82" t="n">
        <x:f>IF(C10="","",IF(ISNUMBER(J10),J10,Presupuesto!$H$8))</x:f>
        <x:v>0</x:v>
      </x:c>
      <x:c r="L10" s="86" t="n">
        <x:f>IF(C10="","",ROUND(I10*K10,2))</x:f>
        <x:v>0</x:v>
      </x:c>
      <x:c r="M10" s="86" t="n">
        <x:f>IF(C10="","",I10+L10)</x:f>
        <x:v>176.7</x:v>
      </x:c>
    </x:row>
    <x:row r="11" ht="23" customHeight="1">
      <x:c r="A11" s="22" t="str">
        <x:v>ALB-02</x:v>
      </x:c>
      <x:c r="B11" s="22" t="str">
        <x:v>Albañilería</x:v>
      </x:c>
      <x:c r="C11" s="88" t="str">
        <x:v>Aplicación de mortero</x:v>
      </x:c>
      <x:c r="D11" s="22" t="str">
        <x:v>Mano de obra</x:v>
      </x:c>
      <x:c r="E11" s="22" t="str">
        <x:v>m²</x:v>
      </x:c>
      <x:c r="F11" s="80" t="n">
        <x:v>34</x:v>
      </x:c>
      <x:c r="G11" s="80" t="n">
        <x:v>19</x:v>
      </x:c>
      <x:c r="H11" s="26" t="n">
        <x:v>0</x:v>
      </x:c>
      <x:c r="I11" s="84" t="n">
        <x:f>IF(C11="","",ROUND(IF(ISNUMBER(F11),F11,0)*IF(ISNUMBER(G11),G11,0)*(1-IF(ISNUMBER(H11),H11,0)),2))</x:f>
        <x:v>646</x:v>
      </x:c>
      <x:c r="J11" s="28"/>
      <x:c r="K11" s="82" t="n">
        <x:f>IF(C11="","",IF(ISNUMBER(J11),J11,Presupuesto!$H$8))</x:f>
        <x:v>0</x:v>
      </x:c>
      <x:c r="L11" s="86" t="n">
        <x:f>IF(C11="","",ROUND(I11*K11,2))</x:f>
        <x:v>0</x:v>
      </x:c>
      <x:c r="M11" s="86" t="n">
        <x:f>IF(C11="","",I11+L11)</x:f>
        <x:v>646</x:v>
      </x:c>
    </x:row>
    <x:row r="12" ht="23" customHeight="1">
      <x:c r="A12" s="22" t="str">
        <x:v>REV-01</x:v>
      </x:c>
      <x:c r="B12" s="22" t="str">
        <x:v>Revestimientos</x:v>
      </x:c>
      <x:c r="C12" s="88" t="str">
        <x:v>Baldosa porcelánica</x:v>
      </x:c>
      <x:c r="D12" s="22" t="str">
        <x:v>Materiales</x:v>
      </x:c>
      <x:c r="E12" s="22" t="str">
        <x:v>m²</x:v>
      </x:c>
      <x:c r="F12" s="80" t="n">
        <x:v>28</x:v>
      </x:c>
      <x:c r="G12" s="80" t="n">
        <x:v>31</x:v>
      </x:c>
      <x:c r="H12" s="26" t="n">
        <x:v>0.05</x:v>
      </x:c>
      <x:c r="I12" s="84" t="n">
        <x:f>IF(C12="","",ROUND(IF(ISNUMBER(F12),F12,0)*IF(ISNUMBER(G12),G12,0)*(1-IF(ISNUMBER(H12),H12,0)),2))</x:f>
        <x:v>824.6</x:v>
      </x:c>
      <x:c r="J12" s="28"/>
      <x:c r="K12" s="82" t="n">
        <x:f>IF(C12="","",IF(ISNUMBER(J12),J12,Presupuesto!$H$8))</x:f>
        <x:v>0</x:v>
      </x:c>
      <x:c r="L12" s="86" t="n">
        <x:f>IF(C12="","",ROUND(I12*K12,2))</x:f>
        <x:v>0</x:v>
      </x:c>
      <x:c r="M12" s="86" t="n">
        <x:f>IF(C12="","",I12+L12)</x:f>
        <x:v>824.6</x:v>
      </x:c>
    </x:row>
    <x:row r="13" ht="23" customHeight="1">
      <x:c r="A13" s="22" t="str">
        <x:v>REV-02</x:v>
      </x:c>
      <x:c r="B13" s="22" t="str">
        <x:v>Revestimientos</x:v>
      </x:c>
      <x:c r="C13" s="88" t="str">
        <x:v>Colocación de baldosa</x:v>
      </x:c>
      <x:c r="D13" s="22" t="str">
        <x:v>Mano de obra</x:v>
      </x:c>
      <x:c r="E13" s="22" t="str">
        <x:v>m²</x:v>
      </x:c>
      <x:c r="F13" s="80" t="n">
        <x:v>28</x:v>
      </x:c>
      <x:c r="G13" s="80" t="n">
        <x:v>26</x:v>
      </x:c>
      <x:c r="H13" s="26" t="n">
        <x:v>0</x:v>
      </x:c>
      <x:c r="I13" s="84" t="n">
        <x:f>IF(C13="","",ROUND(IF(ISNUMBER(F13),F13,0)*IF(ISNUMBER(G13),G13,0)*(1-IF(ISNUMBER(H13),H13,0)),2))</x:f>
        <x:v>728</x:v>
      </x:c>
      <x:c r="J13" s="28"/>
      <x:c r="K13" s="82" t="n">
        <x:f>IF(C13="","",IF(ISNUMBER(J13),J13,Presupuesto!$H$8))</x:f>
        <x:v>0</x:v>
      </x:c>
      <x:c r="L13" s="86" t="n">
        <x:f>IF(C13="","",ROUND(I13*K13,2))</x:f>
        <x:v>0</x:v>
      </x:c>
      <x:c r="M13" s="86" t="n">
        <x:f>IF(C13="","",I13+L13)</x:f>
        <x:v>728</x:v>
      </x:c>
    </x:row>
    <x:row r="14" ht="23" customHeight="1">
      <x:c r="A14" s="22" t="str">
        <x:v>ELE-01</x:v>
      </x:c>
      <x:c r="B14" s="22" t="str">
        <x:v>Electricidad</x:v>
      </x:c>
      <x:c r="C14" s="88" t="str">
        <x:v>Puntos de luz</x:v>
      </x:c>
      <x:c r="D14" s="22" t="str">
        <x:v>Materiales</x:v>
      </x:c>
      <x:c r="E14" s="22" t="str">
        <x:v>ud</x:v>
      </x:c>
      <x:c r="F14" s="80" t="n">
        <x:v>8</x:v>
      </x:c>
      <x:c r="G14" s="80" t="n">
        <x:v>22</x:v>
      </x:c>
      <x:c r="H14" s="26" t="n">
        <x:v>0</x:v>
      </x:c>
      <x:c r="I14" s="84" t="n">
        <x:f>IF(C14="","",ROUND(IF(ISNUMBER(F14),F14,0)*IF(ISNUMBER(G14),G14,0)*(1-IF(ISNUMBER(H14),H14,0)),2))</x:f>
        <x:v>176</x:v>
      </x:c>
      <x:c r="J14" s="28"/>
      <x:c r="K14" s="82" t="n">
        <x:f>IF(C14="","",IF(ISNUMBER(J14),J14,Presupuesto!$H$8))</x:f>
        <x:v>0</x:v>
      </x:c>
      <x:c r="L14" s="86" t="n">
        <x:f>IF(C14="","",ROUND(I14*K14,2))</x:f>
        <x:v>0</x:v>
      </x:c>
      <x:c r="M14" s="86" t="n">
        <x:f>IF(C14="","",I14+L14)</x:f>
        <x:v>176</x:v>
      </x:c>
    </x:row>
    <x:row r="15" ht="23" customHeight="1">
      <x:c r="A15" s="22" t="str">
        <x:v>ELE-02</x:v>
      </x:c>
      <x:c r="B15" s="22" t="str">
        <x:v>Electricidad</x:v>
      </x:c>
      <x:c r="C15" s="88" t="str">
        <x:v>Instalación de luminarias</x:v>
      </x:c>
      <x:c r="D15" s="22" t="str">
        <x:v>Mano de obra</x:v>
      </x:c>
      <x:c r="E15" s="22" t="str">
        <x:v>ud</x:v>
      </x:c>
      <x:c r="F15" s="80" t="n">
        <x:v>8</x:v>
      </x:c>
      <x:c r="G15" s="80" t="n">
        <x:v>18</x:v>
      </x:c>
      <x:c r="H15" s="26" t="n">
        <x:v>0</x:v>
      </x:c>
      <x:c r="I15" s="84" t="n">
        <x:f>IF(C15="","",ROUND(IF(ISNUMBER(F15),F15,0)*IF(ISNUMBER(G15),G15,0)*(1-IF(ISNUMBER(H15),H15,0)),2))</x:f>
        <x:v>144</x:v>
      </x:c>
      <x:c r="J15" s="28"/>
      <x:c r="K15" s="82" t="n">
        <x:f>IF(C15="","",IF(ISNUMBER(J15),J15,Presupuesto!$H$8))</x:f>
        <x:v>0</x:v>
      </x:c>
      <x:c r="L15" s="86" t="n">
        <x:f>IF(C15="","",ROUND(I15*K15,2))</x:f>
        <x:v>0</x:v>
      </x:c>
      <x:c r="M15" s="86" t="n">
        <x:f>IF(C15="","",I15+L15)</x:f>
        <x:v>144</x:v>
      </x:c>
    </x:row>
    <x:row r="16" ht="23" customHeight="1">
      <x:c r="A16" s="22" t="str">
        <x:v>PIN-01</x:v>
      </x:c>
      <x:c r="B16" s="22" t="str">
        <x:v>Pintura</x:v>
      </x:c>
      <x:c r="C16" s="88" t="str">
        <x:v>Pintura interior lavable</x:v>
      </x:c>
      <x:c r="D16" s="22" t="str">
        <x:v>Materiales</x:v>
      </x:c>
      <x:c r="E16" s="22" t="str">
        <x:v>litro</x:v>
      </x:c>
      <x:c r="F16" s="80" t="n">
        <x:v>20</x:v>
      </x:c>
      <x:c r="G16" s="80" t="n">
        <x:v>9</x:v>
      </x:c>
      <x:c r="H16" s="26" t="n">
        <x:v>0</x:v>
      </x:c>
      <x:c r="I16" s="84" t="n">
        <x:f>IF(C16="","",ROUND(IF(ISNUMBER(F16),F16,0)*IF(ISNUMBER(G16),G16,0)*(1-IF(ISNUMBER(H16),H16,0)),2))</x:f>
        <x:v>180</x:v>
      </x:c>
      <x:c r="J16" s="28"/>
      <x:c r="K16" s="82" t="n">
        <x:f>IF(C16="","",IF(ISNUMBER(J16),J16,Presupuesto!$H$8))</x:f>
        <x:v>0</x:v>
      </x:c>
      <x:c r="L16" s="86" t="n">
        <x:f>IF(C16="","",ROUND(I16*K16,2))</x:f>
        <x:v>0</x:v>
      </x:c>
      <x:c r="M16" s="86" t="n">
        <x:f>IF(C16="","",I16+L16)</x:f>
        <x:v>180</x:v>
      </x:c>
    </x:row>
    <x:row r="17" ht="23" customHeight="1">
      <x:c r="A17" s="22" t="str">
        <x:v>PIN-02</x:v>
      </x:c>
      <x:c r="B17" s="22" t="str">
        <x:v>Pintura</x:v>
      </x:c>
      <x:c r="C17" s="88" t="str">
        <x:v>Aplicación de dos manos</x:v>
      </x:c>
      <x:c r="D17" s="22" t="str">
        <x:v>Mano de obra</x:v>
      </x:c>
      <x:c r="E17" s="22" t="str">
        <x:v>m²</x:v>
      </x:c>
      <x:c r="F17" s="80" t="n">
        <x:v>78</x:v>
      </x:c>
      <x:c r="G17" s="80" t="n">
        <x:v>10.5</x:v>
      </x:c>
      <x:c r="H17" s="26" t="n">
        <x:v>0</x:v>
      </x:c>
      <x:c r="I17" s="84" t="n">
        <x:f>IF(C17="","",ROUND(IF(ISNUMBER(F17),F17,0)*IF(ISNUMBER(G17),G17,0)*(1-IF(ISNUMBER(H17),H17,0)),2))</x:f>
        <x:v>819</x:v>
      </x:c>
      <x:c r="J17" s="28"/>
      <x:c r="K17" s="82" t="n">
        <x:f>IF(C17="","",IF(ISNUMBER(J17),J17,Presupuesto!$H$8))</x:f>
        <x:v>0</x:v>
      </x:c>
      <x:c r="L17" s="86" t="n">
        <x:f>IF(C17="","",ROUND(I17*K17,2))</x:f>
        <x:v>0</x:v>
      </x:c>
      <x:c r="M17" s="86" t="n">
        <x:f>IF(C17="","",I17+L17)</x:f>
        <x:v>819</x:v>
      </x:c>
    </x:row>
    <x:row r="18" ht="23" customHeight="1">
      <x:c r="A18" s="22" t="str">
        <x:v>LIM-01</x:v>
      </x:c>
      <x:c r="B18" s="22" t="str">
        <x:v>Limpieza y entrega</x:v>
      </x:c>
      <x:c r="C18" s="88" t="str">
        <x:v>Limpieza fina de obra</x:v>
      </x:c>
      <x:c r="D18" s="22" t="str">
        <x:v>Otros</x:v>
      </x:c>
      <x:c r="E18" s="22" t="str">
        <x:v>lote</x:v>
      </x:c>
      <x:c r="F18" s="80" t="n">
        <x:v>1</x:v>
      </x:c>
      <x:c r="G18" s="80" t="n">
        <x:v>190</x:v>
      </x:c>
      <x:c r="H18" s="26" t="n">
        <x:v>0</x:v>
      </x:c>
      <x:c r="I18" s="84" t="n">
        <x:f>IF(C18="","",ROUND(IF(ISNUMBER(F18),F18,0)*IF(ISNUMBER(G18),G18,0)*(1-IF(ISNUMBER(H18),H18,0)),2))</x:f>
        <x:v>190</x:v>
      </x:c>
      <x:c r="J18" s="28"/>
      <x:c r="K18" s="82" t="n">
        <x:f>IF(C18="","",IF(ISNUMBER(J18),J18,Presupuesto!$H$8))</x:f>
        <x:v>0</x:v>
      </x:c>
      <x:c r="L18" s="86" t="n">
        <x:f>IF(C18="","",ROUND(I18*K18,2))</x:f>
        <x:v>0</x:v>
      </x:c>
      <x:c r="M18" s="86" t="n">
        <x:f>IF(C18="","",I18+L18)</x:f>
        <x:v>190</x:v>
      </x:c>
    </x:row>
    <x:row r="19" ht="23" customHeight="1">
      <x:c r="A19" s="22"/>
      <x:c r="B19" s="22"/>
      <x:c r="C19" s="88"/>
      <x:c r="D19" s="22"/>
      <x:c r="E19" s="22"/>
      <x:c r="F19" s="80"/>
      <x:c r="G19" s="80"/>
      <x:c r="H19" s="26"/>
      <x:c r="I19" s="84" t="str">
        <x:f>IF(C19="","",ROUND(IF(ISNUMBER(F19),F19,0)*IF(ISNUMBER(G19),G19,0)*(1-IF(ISNUMBER(H19),H19,0)),2))</x:f>
      </x:c>
      <x:c r="J19" s="28"/>
      <x:c r="K19" s="82" t="str">
        <x:f>IF(C19="","",IF(ISNUMBER(J19),J19,Presupuesto!$H$8))</x:f>
      </x:c>
      <x:c r="L19" s="86" t="str">
        <x:f>IF(C19="","",ROUND(I19*K19,2))</x:f>
      </x:c>
      <x:c r="M19" s="86" t="str">
        <x:f>IF(C19="","",I19+L19)</x:f>
      </x:c>
    </x:row>
    <x:row r="20" ht="23" customHeight="1">
      <x:c r="A20" s="22"/>
      <x:c r="B20" s="22"/>
      <x:c r="C20" s="88"/>
      <x:c r="D20" s="22"/>
      <x:c r="E20" s="22"/>
      <x:c r="F20" s="80"/>
      <x:c r="G20" s="80"/>
      <x:c r="H20" s="26"/>
      <x:c r="I20" s="84" t="str">
        <x:f>IF(C20="","",ROUND(IF(ISNUMBER(F20),F20,0)*IF(ISNUMBER(G20),G20,0)*(1-IF(ISNUMBER(H20),H20,0)),2))</x:f>
      </x:c>
      <x:c r="J20" s="28"/>
      <x:c r="K20" s="82" t="str">
        <x:f>IF(C20="","",IF(ISNUMBER(J20),J20,Presupuesto!$H$8))</x:f>
      </x:c>
      <x:c r="L20" s="86" t="str">
        <x:f>IF(C20="","",ROUND(I20*K20,2))</x:f>
      </x:c>
      <x:c r="M20" s="86" t="str">
        <x:f>IF(C20="","",I20+L20)</x:f>
      </x:c>
    </x:row>
    <x:row r="21" ht="23" customHeight="1">
      <x:c r="A21" s="22"/>
      <x:c r="B21" s="22"/>
      <x:c r="C21" s="88"/>
      <x:c r="D21" s="22"/>
      <x:c r="E21" s="22"/>
      <x:c r="F21" s="80"/>
      <x:c r="G21" s="80"/>
      <x:c r="H21" s="26"/>
      <x:c r="I21" s="84" t="str">
        <x:f>IF(C21="","",ROUND(IF(ISNUMBER(F21),F21,0)*IF(ISNUMBER(G21),G21,0)*(1-IF(ISNUMBER(H21),H21,0)),2))</x:f>
      </x:c>
      <x:c r="J21" s="28"/>
      <x:c r="K21" s="82" t="str">
        <x:f>IF(C21="","",IF(ISNUMBER(J21),J21,Presupuesto!$H$8))</x:f>
      </x:c>
      <x:c r="L21" s="86" t="str">
        <x:f>IF(C21="","",ROUND(I21*K21,2))</x:f>
      </x:c>
      <x:c r="M21" s="86" t="str">
        <x:f>IF(C21="","",I21+L21)</x:f>
      </x:c>
    </x:row>
    <x:row r="22" ht="23" customHeight="1">
      <x:c r="A22" s="22"/>
      <x:c r="B22" s="22"/>
      <x:c r="C22" s="88"/>
      <x:c r="D22" s="22"/>
      <x:c r="E22" s="22"/>
      <x:c r="F22" s="80"/>
      <x:c r="G22" s="80"/>
      <x:c r="H22" s="26"/>
      <x:c r="I22" s="84" t="str">
        <x:f>IF(C22="","",ROUND(IF(ISNUMBER(F22),F22,0)*IF(ISNUMBER(G22),G22,0)*(1-IF(ISNUMBER(H22),H22,0)),2))</x:f>
      </x:c>
      <x:c r="J22" s="28"/>
      <x:c r="K22" s="82" t="str">
        <x:f>IF(C22="","",IF(ISNUMBER(J22),J22,Presupuesto!$H$8))</x:f>
      </x:c>
      <x:c r="L22" s="86" t="str">
        <x:f>IF(C22="","",ROUND(I22*K22,2))</x:f>
      </x:c>
      <x:c r="M22" s="86" t="str">
        <x:f>IF(C22="","",I22+L22)</x:f>
      </x:c>
    </x:row>
    <x:row r="23" ht="23" customHeight="1">
      <x:c r="A23" s="22"/>
      <x:c r="B23" s="22"/>
      <x:c r="C23" s="88"/>
      <x:c r="D23" s="22"/>
      <x:c r="E23" s="22"/>
      <x:c r="F23" s="80"/>
      <x:c r="G23" s="80"/>
      <x:c r="H23" s="26"/>
      <x:c r="I23" s="84" t="str">
        <x:f>IF(C23="","",ROUND(IF(ISNUMBER(F23),F23,0)*IF(ISNUMBER(G23),G23,0)*(1-IF(ISNUMBER(H23),H23,0)),2))</x:f>
      </x:c>
      <x:c r="J23" s="28"/>
      <x:c r="K23" s="82" t="str">
        <x:f>IF(C23="","",IF(ISNUMBER(J23),J23,Presupuesto!$H$8))</x:f>
      </x:c>
      <x:c r="L23" s="86" t="str">
        <x:f>IF(C23="","",ROUND(I23*K23,2))</x:f>
      </x:c>
      <x:c r="M23" s="86" t="str">
        <x:f>IF(C23="","",I23+L23)</x:f>
      </x:c>
    </x:row>
    <x:row r="24" ht="23" customHeight="1">
      <x:c r="A24" s="22"/>
      <x:c r="B24" s="22"/>
      <x:c r="C24" s="88"/>
      <x:c r="D24" s="22"/>
      <x:c r="E24" s="22"/>
      <x:c r="F24" s="80"/>
      <x:c r="G24" s="80"/>
      <x:c r="H24" s="26"/>
      <x:c r="I24" s="84" t="str">
        <x:f>IF(C24="","",ROUND(IF(ISNUMBER(F24),F24,0)*IF(ISNUMBER(G24),G24,0)*(1-IF(ISNUMBER(H24),H24,0)),2))</x:f>
      </x:c>
      <x:c r="J24" s="28"/>
      <x:c r="K24" s="82" t="str">
        <x:f>IF(C24="","",IF(ISNUMBER(J24),J24,Presupuesto!$H$8))</x:f>
      </x:c>
      <x:c r="L24" s="86" t="str">
        <x:f>IF(C24="","",ROUND(I24*K24,2))</x:f>
      </x:c>
      <x:c r="M24" s="86" t="str">
        <x:f>IF(C24="","",I24+L24)</x:f>
      </x:c>
    </x:row>
    <x:row r="25" ht="23" customHeight="1">
      <x:c r="A25" s="22"/>
      <x:c r="B25" s="22"/>
      <x:c r="C25" s="88"/>
      <x:c r="D25" s="22"/>
      <x:c r="E25" s="22"/>
      <x:c r="F25" s="80"/>
      <x:c r="G25" s="80"/>
      <x:c r="H25" s="26"/>
      <x:c r="I25" s="84" t="str">
        <x:f>IF(C25="","",ROUND(IF(ISNUMBER(F25),F25,0)*IF(ISNUMBER(G25),G25,0)*(1-IF(ISNUMBER(H25),H25,0)),2))</x:f>
      </x:c>
      <x:c r="J25" s="28"/>
      <x:c r="K25" s="82" t="str">
        <x:f>IF(C25="","",IF(ISNUMBER(J25),J25,Presupuesto!$H$8))</x:f>
      </x:c>
      <x:c r="L25" s="86" t="str">
        <x:f>IF(C25="","",ROUND(I25*K25,2))</x:f>
      </x:c>
      <x:c r="M25" s="86" t="str">
        <x:f>IF(C25="","",I25+L25)</x:f>
      </x:c>
    </x:row>
    <x:row r="26" ht="23" customHeight="1">
      <x:c r="A26" s="22"/>
      <x:c r="B26" s="22"/>
      <x:c r="C26" s="88"/>
      <x:c r="D26" s="22"/>
      <x:c r="E26" s="22"/>
      <x:c r="F26" s="80"/>
      <x:c r="G26" s="80"/>
      <x:c r="H26" s="26"/>
      <x:c r="I26" s="84" t="str">
        <x:f>IF(C26="","",ROUND(IF(ISNUMBER(F26),F26,0)*IF(ISNUMBER(G26),G26,0)*(1-IF(ISNUMBER(H26),H26,0)),2))</x:f>
      </x:c>
      <x:c r="J26" s="28"/>
      <x:c r="K26" s="82" t="str">
        <x:f>IF(C26="","",IF(ISNUMBER(J26),J26,Presupuesto!$H$8))</x:f>
      </x:c>
      <x:c r="L26" s="86" t="str">
        <x:f>IF(C26="","",ROUND(I26*K26,2))</x:f>
      </x:c>
      <x:c r="M26" s="86" t="str">
        <x:f>IF(C26="","",I26+L26)</x:f>
      </x:c>
    </x:row>
    <x:row r="27" ht="23" customHeight="1">
      <x:c r="A27" s="22"/>
      <x:c r="B27" s="22"/>
      <x:c r="C27" s="88"/>
      <x:c r="D27" s="22"/>
      <x:c r="E27" s="22"/>
      <x:c r="F27" s="80"/>
      <x:c r="G27" s="80"/>
      <x:c r="H27" s="26"/>
      <x:c r="I27" s="84" t="str">
        <x:f>IF(C27="","",ROUND(IF(ISNUMBER(F27),F27,0)*IF(ISNUMBER(G27),G27,0)*(1-IF(ISNUMBER(H27),H27,0)),2))</x:f>
      </x:c>
      <x:c r="J27" s="28"/>
      <x:c r="K27" s="82" t="str">
        <x:f>IF(C27="","",IF(ISNUMBER(J27),J27,Presupuesto!$H$8))</x:f>
      </x:c>
      <x:c r="L27" s="86" t="str">
        <x:f>IF(C27="","",ROUND(I27*K27,2))</x:f>
      </x:c>
      <x:c r="M27" s="86" t="str">
        <x:f>IF(C27="","",I27+L27)</x:f>
      </x:c>
    </x:row>
    <x:row r="28" ht="23" customHeight="1">
      <x:c r="A28" s="22"/>
      <x:c r="B28" s="22"/>
      <x:c r="C28" s="88"/>
      <x:c r="D28" s="22"/>
      <x:c r="E28" s="22"/>
      <x:c r="F28" s="80"/>
      <x:c r="G28" s="80"/>
      <x:c r="H28" s="26"/>
      <x:c r="I28" s="84" t="str">
        <x:f>IF(C28="","",ROUND(IF(ISNUMBER(F28),F28,0)*IF(ISNUMBER(G28),G28,0)*(1-IF(ISNUMBER(H28),H28,0)),2))</x:f>
      </x:c>
      <x:c r="J28" s="28"/>
      <x:c r="K28" s="82" t="str">
        <x:f>IF(C28="","",IF(ISNUMBER(J28),J28,Presupuesto!$H$8))</x:f>
      </x:c>
      <x:c r="L28" s="86" t="str">
        <x:f>IF(C28="","",ROUND(I28*K28,2))</x:f>
      </x:c>
      <x:c r="M28" s="86" t="str">
        <x:f>IF(C28="","",I28+L28)</x:f>
      </x:c>
    </x:row>
    <x:row r="29" ht="23" customHeight="1">
      <x:c r="A29" s="22"/>
      <x:c r="B29" s="22"/>
      <x:c r="C29" s="88"/>
      <x:c r="D29" s="22"/>
      <x:c r="E29" s="22"/>
      <x:c r="F29" s="80"/>
      <x:c r="G29" s="80"/>
      <x:c r="H29" s="26"/>
      <x:c r="I29" s="84" t="str">
        <x:f>IF(C29="","",ROUND(IF(ISNUMBER(F29),F29,0)*IF(ISNUMBER(G29),G29,0)*(1-IF(ISNUMBER(H29),H29,0)),2))</x:f>
      </x:c>
      <x:c r="J29" s="28"/>
      <x:c r="K29" s="82" t="str">
        <x:f>IF(C29="","",IF(ISNUMBER(J29),J29,Presupuesto!$H$8))</x:f>
      </x:c>
      <x:c r="L29" s="86" t="str">
        <x:f>IF(C29="","",ROUND(I29*K29,2))</x:f>
      </x:c>
      <x:c r="M29" s="86" t="str">
        <x:f>IF(C29="","",I29+L29)</x:f>
      </x:c>
    </x:row>
    <x:row r="30" ht="23" customHeight="1">
      <x:c r="A30" s="22"/>
      <x:c r="B30" s="22"/>
      <x:c r="C30" s="88"/>
      <x:c r="D30" s="22"/>
      <x:c r="E30" s="22"/>
      <x:c r="F30" s="80"/>
      <x:c r="G30" s="80"/>
      <x:c r="H30" s="26"/>
      <x:c r="I30" s="84" t="str">
        <x:f>IF(C30="","",ROUND(IF(ISNUMBER(F30),F30,0)*IF(ISNUMBER(G30),G30,0)*(1-IF(ISNUMBER(H30),H30,0)),2))</x:f>
      </x:c>
      <x:c r="J30" s="28"/>
      <x:c r="K30" s="82" t="str">
        <x:f>IF(C30="","",IF(ISNUMBER(J30),J30,Presupuesto!$H$8))</x:f>
      </x:c>
      <x:c r="L30" s="86" t="str">
        <x:f>IF(C30="","",ROUND(I30*K30,2))</x:f>
      </x:c>
      <x:c r="M30" s="86" t="str">
        <x:f>IF(C30="","",I30+L30)</x:f>
      </x:c>
    </x:row>
    <x:row r="31" ht="23" customHeight="1">
      <x:c r="A31" s="22"/>
      <x:c r="B31" s="22"/>
      <x:c r="C31" s="88"/>
      <x:c r="D31" s="22"/>
      <x:c r="E31" s="22"/>
      <x:c r="F31" s="80"/>
      <x:c r="G31" s="80"/>
      <x:c r="H31" s="26"/>
      <x:c r="I31" s="84" t="str">
        <x:f>IF(C31="","",ROUND(IF(ISNUMBER(F31),F31,0)*IF(ISNUMBER(G31),G31,0)*(1-IF(ISNUMBER(H31),H31,0)),2))</x:f>
      </x:c>
      <x:c r="J31" s="28"/>
      <x:c r="K31" s="82" t="str">
        <x:f>IF(C31="","",IF(ISNUMBER(J31),J31,Presupuesto!$H$8))</x:f>
      </x:c>
      <x:c r="L31" s="86" t="str">
        <x:f>IF(C31="","",ROUND(I31*K31,2))</x:f>
      </x:c>
      <x:c r="M31" s="86" t="str">
        <x:f>IF(C31="","",I31+L31)</x:f>
      </x:c>
    </x:row>
    <x:row r="32" ht="23" customHeight="1">
      <x:c r="A32" s="22"/>
      <x:c r="B32" s="22"/>
      <x:c r="C32" s="88"/>
      <x:c r="D32" s="22"/>
      <x:c r="E32" s="22"/>
      <x:c r="F32" s="80"/>
      <x:c r="G32" s="80"/>
      <x:c r="H32" s="26"/>
      <x:c r="I32" s="84" t="str">
        <x:f>IF(C32="","",ROUND(IF(ISNUMBER(F32),F32,0)*IF(ISNUMBER(G32),G32,0)*(1-IF(ISNUMBER(H32),H32,0)),2))</x:f>
      </x:c>
      <x:c r="J32" s="28"/>
      <x:c r="K32" s="82" t="str">
        <x:f>IF(C32="","",IF(ISNUMBER(J32),J32,Presupuesto!$H$8))</x:f>
      </x:c>
      <x:c r="L32" s="86" t="str">
        <x:f>IF(C32="","",ROUND(I32*K32,2))</x:f>
      </x:c>
      <x:c r="M32" s="86" t="str">
        <x:f>IF(C32="","",I32+L32)</x:f>
      </x:c>
    </x:row>
    <x:row r="33" ht="23" customHeight="1">
      <x:c r="A33" s="22"/>
      <x:c r="B33" s="22"/>
      <x:c r="C33" s="88"/>
      <x:c r="D33" s="22"/>
      <x:c r="E33" s="22"/>
      <x:c r="F33" s="80"/>
      <x:c r="G33" s="80"/>
      <x:c r="H33" s="26"/>
      <x:c r="I33" s="84" t="str">
        <x:f>IF(C33="","",ROUND(IF(ISNUMBER(F33),F33,0)*IF(ISNUMBER(G33),G33,0)*(1-IF(ISNUMBER(H33),H33,0)),2))</x:f>
      </x:c>
      <x:c r="J33" s="28"/>
      <x:c r="K33" s="82" t="str">
        <x:f>IF(C33="","",IF(ISNUMBER(J33),J33,Presupuesto!$H$8))</x:f>
      </x:c>
      <x:c r="L33" s="86" t="str">
        <x:f>IF(C33="","",ROUND(I33*K33,2))</x:f>
      </x:c>
      <x:c r="M33" s="86" t="str">
        <x:f>IF(C33="","",I33+L33)</x:f>
      </x:c>
    </x:row>
    <x:row r="34" ht="23" customHeight="1">
      <x:c r="A34" s="22"/>
      <x:c r="B34" s="22"/>
      <x:c r="C34" s="88"/>
      <x:c r="D34" s="22"/>
      <x:c r="E34" s="22"/>
      <x:c r="F34" s="80"/>
      <x:c r="G34" s="80"/>
      <x:c r="H34" s="26"/>
      <x:c r="I34" s="84" t="str">
        <x:f>IF(C34="","",ROUND(IF(ISNUMBER(F34),F34,0)*IF(ISNUMBER(G34),G34,0)*(1-IF(ISNUMBER(H34),H34,0)),2))</x:f>
      </x:c>
      <x:c r="J34" s="28"/>
      <x:c r="K34" s="82" t="str">
        <x:f>IF(C34="","",IF(ISNUMBER(J34),J34,Presupuesto!$H$8))</x:f>
      </x:c>
      <x:c r="L34" s="86" t="str">
        <x:f>IF(C34="","",ROUND(I34*K34,2))</x:f>
      </x:c>
      <x:c r="M34" s="86" t="str">
        <x:f>IF(C34="","",I34+L34)</x:f>
      </x:c>
    </x:row>
    <x:row r="35" ht="23" customHeight="1">
      <x:c r="A35" s="22"/>
      <x:c r="B35" s="22"/>
      <x:c r="C35" s="88"/>
      <x:c r="D35" s="22"/>
      <x:c r="E35" s="22"/>
      <x:c r="F35" s="80"/>
      <x:c r="G35" s="80"/>
      <x:c r="H35" s="26"/>
      <x:c r="I35" s="84" t="str">
        <x:f>IF(C35="","",ROUND(IF(ISNUMBER(F35),F35,0)*IF(ISNUMBER(G35),G35,0)*(1-IF(ISNUMBER(H35),H35,0)),2))</x:f>
      </x:c>
      <x:c r="J35" s="28"/>
      <x:c r="K35" s="82" t="str">
        <x:f>IF(C35="","",IF(ISNUMBER(J35),J35,Presupuesto!$H$8))</x:f>
      </x:c>
      <x:c r="L35" s="86" t="str">
        <x:f>IF(C35="","",ROUND(I35*K35,2))</x:f>
      </x:c>
      <x:c r="M35" s="86" t="str">
        <x:f>IF(C35="","",I35+L35)</x:f>
      </x:c>
    </x:row>
    <x:row r="36" ht="23" customHeight="1">
      <x:c r="A36" s="22"/>
      <x:c r="B36" s="22"/>
      <x:c r="C36" s="88"/>
      <x:c r="D36" s="22"/>
      <x:c r="E36" s="22"/>
      <x:c r="F36" s="80"/>
      <x:c r="G36" s="80"/>
      <x:c r="H36" s="26"/>
      <x:c r="I36" s="84" t="str">
        <x:f>IF(C36="","",ROUND(IF(ISNUMBER(F36),F36,0)*IF(ISNUMBER(G36),G36,0)*(1-IF(ISNUMBER(H36),H36,0)),2))</x:f>
      </x:c>
      <x:c r="J36" s="28"/>
      <x:c r="K36" s="82" t="str">
        <x:f>IF(C36="","",IF(ISNUMBER(J36),J36,Presupuesto!$H$8))</x:f>
      </x:c>
      <x:c r="L36" s="86" t="str">
        <x:f>IF(C36="","",ROUND(I36*K36,2))</x:f>
      </x:c>
      <x:c r="M36" s="86" t="str">
        <x:f>IF(C36="","",I36+L36)</x:f>
      </x:c>
    </x:row>
    <x:row r="37" ht="23" customHeight="1">
      <x:c r="A37" s="22"/>
      <x:c r="B37" s="22"/>
      <x:c r="C37" s="88"/>
      <x:c r="D37" s="22"/>
      <x:c r="E37" s="22"/>
      <x:c r="F37" s="80"/>
      <x:c r="G37" s="80"/>
      <x:c r="H37" s="26"/>
      <x:c r="I37" s="84" t="str">
        <x:f>IF(C37="","",ROUND(IF(ISNUMBER(F37),F37,0)*IF(ISNUMBER(G37),G37,0)*(1-IF(ISNUMBER(H37),H37,0)),2))</x:f>
      </x:c>
      <x:c r="J37" s="28"/>
      <x:c r="K37" s="82" t="str">
        <x:f>IF(C37="","",IF(ISNUMBER(J37),J37,Presupuesto!$H$8))</x:f>
      </x:c>
      <x:c r="L37" s="86" t="str">
        <x:f>IF(C37="","",ROUND(I37*K37,2))</x:f>
      </x:c>
      <x:c r="M37" s="86" t="str">
        <x:f>IF(C37="","",I37+L37)</x:f>
      </x:c>
    </x:row>
    <x:row r="38" ht="23" customHeight="1">
      <x:c r="A38" s="22"/>
      <x:c r="B38" s="22"/>
      <x:c r="C38" s="88"/>
      <x:c r="D38" s="22"/>
      <x:c r="E38" s="22"/>
      <x:c r="F38" s="80"/>
      <x:c r="G38" s="80"/>
      <x:c r="H38" s="26"/>
      <x:c r="I38" s="84" t="str">
        <x:f>IF(C38="","",ROUND(IF(ISNUMBER(F38),F38,0)*IF(ISNUMBER(G38),G38,0)*(1-IF(ISNUMBER(H38),H38,0)),2))</x:f>
      </x:c>
      <x:c r="J38" s="28"/>
      <x:c r="K38" s="82" t="str">
        <x:f>IF(C38="","",IF(ISNUMBER(J38),J38,Presupuesto!$H$8))</x:f>
      </x:c>
      <x:c r="L38" s="86" t="str">
        <x:f>IF(C38="","",ROUND(I38*K38,2))</x:f>
      </x:c>
      <x:c r="M38" s="86" t="str">
        <x:f>IF(C38="","",I38+L38)</x:f>
      </x:c>
    </x:row>
    <x:row r="39" ht="23" customHeight="1">
      <x:c r="A39" s="22"/>
      <x:c r="B39" s="22"/>
      <x:c r="C39" s="88"/>
      <x:c r="D39" s="22"/>
      <x:c r="E39" s="22"/>
      <x:c r="F39" s="80"/>
      <x:c r="G39" s="80"/>
      <x:c r="H39" s="26"/>
      <x:c r="I39" s="84" t="str">
        <x:f>IF(C39="","",ROUND(IF(ISNUMBER(F39),F39,0)*IF(ISNUMBER(G39),G39,0)*(1-IF(ISNUMBER(H39),H39,0)),2))</x:f>
      </x:c>
      <x:c r="J39" s="28"/>
      <x:c r="K39" s="82" t="str">
        <x:f>IF(C39="","",IF(ISNUMBER(J39),J39,Presupuesto!$H$8))</x:f>
      </x:c>
      <x:c r="L39" s="86" t="str">
        <x:f>IF(C39="","",ROUND(I39*K39,2))</x:f>
      </x:c>
      <x:c r="M39" s="86" t="str">
        <x:f>IF(C39="","",I39+L39)</x:f>
      </x:c>
    </x:row>
    <x:row r="40" ht="23" customHeight="1">
      <x:c r="A40" s="22"/>
      <x:c r="B40" s="22"/>
      <x:c r="C40" s="88"/>
      <x:c r="D40" s="22"/>
      <x:c r="E40" s="22"/>
      <x:c r="F40" s="80"/>
      <x:c r="G40" s="80"/>
      <x:c r="H40" s="26"/>
      <x:c r="I40" s="84" t="str">
        <x:f>IF(C40="","",ROUND(IF(ISNUMBER(F40),F40,0)*IF(ISNUMBER(G40),G40,0)*(1-IF(ISNUMBER(H40),H40,0)),2))</x:f>
      </x:c>
      <x:c r="J40" s="28"/>
      <x:c r="K40" s="82" t="str">
        <x:f>IF(C40="","",IF(ISNUMBER(J40),J40,Presupuesto!$H$8))</x:f>
      </x:c>
      <x:c r="L40" s="86" t="str">
        <x:f>IF(C40="","",ROUND(I40*K40,2))</x:f>
      </x:c>
      <x:c r="M40" s="86" t="str">
        <x:f>IF(C40="","",I40+L40)</x:f>
      </x:c>
    </x:row>
    <x:row r="41" ht="23" customHeight="1">
      <x:c r="A41" s="22"/>
      <x:c r="B41" s="22"/>
      <x:c r="C41" s="88"/>
      <x:c r="D41" s="22"/>
      <x:c r="E41" s="22"/>
      <x:c r="F41" s="80"/>
      <x:c r="G41" s="80"/>
      <x:c r="H41" s="26"/>
      <x:c r="I41" s="84" t="str">
        <x:f>IF(C41="","",ROUND(IF(ISNUMBER(F41),F41,0)*IF(ISNUMBER(G41),G41,0)*(1-IF(ISNUMBER(H41),H41,0)),2))</x:f>
      </x:c>
      <x:c r="J41" s="28"/>
      <x:c r="K41" s="82" t="str">
        <x:f>IF(C41="","",IF(ISNUMBER(J41),J41,Presupuesto!$H$8))</x:f>
      </x:c>
      <x:c r="L41" s="86" t="str">
        <x:f>IF(C41="","",ROUND(I41*K41,2))</x:f>
      </x:c>
      <x:c r="M41" s="86" t="str">
        <x:f>IF(C41="","",I41+L41)</x:f>
      </x:c>
    </x:row>
    <x:row r="42" ht="23" customHeight="1">
      <x:c r="A42" s="22"/>
      <x:c r="B42" s="22"/>
      <x:c r="C42" s="88"/>
      <x:c r="D42" s="22"/>
      <x:c r="E42" s="22"/>
      <x:c r="F42" s="80"/>
      <x:c r="G42" s="80"/>
      <x:c r="H42" s="26"/>
      <x:c r="I42" s="84" t="str">
        <x:f>IF(C42="","",ROUND(IF(ISNUMBER(F42),F42,0)*IF(ISNUMBER(G42),G42,0)*(1-IF(ISNUMBER(H42),H42,0)),2))</x:f>
      </x:c>
      <x:c r="J42" s="28"/>
      <x:c r="K42" s="82" t="str">
        <x:f>IF(C42="","",IF(ISNUMBER(J42),J42,Presupuesto!$H$8))</x:f>
      </x:c>
      <x:c r="L42" s="86" t="str">
        <x:f>IF(C42="","",ROUND(I42*K42,2))</x:f>
      </x:c>
      <x:c r="M42" s="86" t="str">
        <x:f>IF(C42="","",I42+L42)</x:f>
      </x:c>
    </x:row>
    <x:row r="43" ht="23" customHeight="1">
      <x:c r="A43" s="22"/>
      <x:c r="B43" s="22"/>
      <x:c r="C43" s="88"/>
      <x:c r="D43" s="22"/>
      <x:c r="E43" s="22"/>
      <x:c r="F43" s="80"/>
      <x:c r="G43" s="80"/>
      <x:c r="H43" s="26"/>
      <x:c r="I43" s="84" t="str">
        <x:f>IF(C43="","",ROUND(IF(ISNUMBER(F43),F43,0)*IF(ISNUMBER(G43),G43,0)*(1-IF(ISNUMBER(H43),H43,0)),2))</x:f>
      </x:c>
      <x:c r="J43" s="28"/>
      <x:c r="K43" s="82" t="str">
        <x:f>IF(C43="","",IF(ISNUMBER(J43),J43,Presupuesto!$H$8))</x:f>
      </x:c>
      <x:c r="L43" s="86" t="str">
        <x:f>IF(C43="","",ROUND(I43*K43,2))</x:f>
      </x:c>
      <x:c r="M43" s="86" t="str">
        <x:f>IF(C43="","",I43+L43)</x:f>
      </x:c>
    </x:row>
    <x:row r="44" ht="23" customHeight="1">
      <x:c r="A44" s="22"/>
      <x:c r="B44" s="22"/>
      <x:c r="C44" s="88"/>
      <x:c r="D44" s="22"/>
      <x:c r="E44" s="22"/>
      <x:c r="F44" s="80"/>
      <x:c r="G44" s="80"/>
      <x:c r="H44" s="26"/>
      <x:c r="I44" s="84" t="str">
        <x:f>IF(C44="","",ROUND(IF(ISNUMBER(F44),F44,0)*IF(ISNUMBER(G44),G44,0)*(1-IF(ISNUMBER(H44),H44,0)),2))</x:f>
      </x:c>
      <x:c r="J44" s="28"/>
      <x:c r="K44" s="82" t="str">
        <x:f>IF(C44="","",IF(ISNUMBER(J44),J44,Presupuesto!$H$8))</x:f>
      </x:c>
      <x:c r="L44" s="86" t="str">
        <x:f>IF(C44="","",ROUND(I44*K44,2))</x:f>
      </x:c>
      <x:c r="M44" s="86" t="str">
        <x:f>IF(C44="","",I44+L44)</x:f>
      </x:c>
    </x:row>
    <x:row r="45" ht="23" customHeight="1">
      <x:c r="A45" s="22"/>
      <x:c r="B45" s="22"/>
      <x:c r="C45" s="88"/>
      <x:c r="D45" s="22"/>
      <x:c r="E45" s="22"/>
      <x:c r="F45" s="80"/>
      <x:c r="G45" s="80"/>
      <x:c r="H45" s="26"/>
      <x:c r="I45" s="84" t="str">
        <x:f>IF(C45="","",ROUND(IF(ISNUMBER(F45),F45,0)*IF(ISNUMBER(G45),G45,0)*(1-IF(ISNUMBER(H45),H45,0)),2))</x:f>
      </x:c>
      <x:c r="J45" s="28"/>
      <x:c r="K45" s="82" t="str">
        <x:f>IF(C45="","",IF(ISNUMBER(J45),J45,Presupuesto!$H$8))</x:f>
      </x:c>
      <x:c r="L45" s="86" t="str">
        <x:f>IF(C45="","",ROUND(I45*K45,2))</x:f>
      </x:c>
      <x:c r="M45" s="86" t="str">
        <x:f>IF(C45="","",I45+L45)</x:f>
      </x:c>
    </x:row>
    <x:row r="46" ht="23" customHeight="1">
      <x:c r="A46" s="22"/>
      <x:c r="B46" s="22"/>
      <x:c r="C46" s="88"/>
      <x:c r="D46" s="22"/>
      <x:c r="E46" s="22"/>
      <x:c r="F46" s="80"/>
      <x:c r="G46" s="80"/>
      <x:c r="H46" s="26"/>
      <x:c r="I46" s="84" t="str">
        <x:f>IF(C46="","",ROUND(IF(ISNUMBER(F46),F46,0)*IF(ISNUMBER(G46),G46,0)*(1-IF(ISNUMBER(H46),H46,0)),2))</x:f>
      </x:c>
      <x:c r="J46" s="28"/>
      <x:c r="K46" s="82" t="str">
        <x:f>IF(C46="","",IF(ISNUMBER(J46),J46,Presupuesto!$H$8))</x:f>
      </x:c>
      <x:c r="L46" s="86" t="str">
        <x:f>IF(C46="","",ROUND(I46*K46,2))</x:f>
      </x:c>
      <x:c r="M46" s="86" t="str">
        <x:f>IF(C46="","",I46+L46)</x:f>
      </x:c>
    </x:row>
    <x:row r="48">
      <x:c r="I48" t="str">
        <x:v>BASE NETA</x:v>
      </x:c>
      <x:c r="L48" t="str">
        <x:v>IMPUESTOS</x:v>
      </x:c>
    </x:row>
    <x:row r="49" ht="27" customHeight="1">
      <x:c r="I49" s="92" t="n">
        <x:f>SUM(I7:I46)</x:f>
        <x:v>4882.3</x:v>
      </x:c>
      <x:c r="J49" s="92"/>
      <x:c r="K49" s="92"/>
      <x:c r="L49" s="92" t="n">
        <x:f>SUM(L7:L46)</x:f>
        <x:v>0</x:v>
      </x:c>
      <x:c r="M49" s="92" t="n">
        <x:f>SUM(M7:M46)</x:f>
        <x:v>4882.3</x:v>
      </x:c>
    </x:row>
  </x:sheetData>
  <x:mergeCells>
    <x:mergeCell ref="A1:M2"/>
    <x:mergeCell ref="A3:M3"/>
  </x:mergeCells>
  <x:dataValidations count="2">
    <x:dataValidation type="list" sqref="D7:D46">
      <x:formula1>"Materiales,Mano de obra,Maquinaria,Otros"</x:formula1>
    </x:dataValidation>
    <x:dataValidation type="list" sqref="B7:B46">
      <x:formula1>"Preparación,Demoliciones,Albañilería,Revestimientos,Electricidad,Fontanería,Pintura,Carpintería,Limpieza y entrega,Otros"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6" hidden="0" customWidth="1"/>
    <x:col min="4" max="4" width="15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</x:cols>
  <x:sheetData>
    <x:row r="1" ht="25" customHeight="1">
      <x:c r="A1" s="62" t="str">
        <x:v>RESUMEN ECONÓMICO · INTERNACIONAL</x:v>
      </x:c>
      <x:c r="B1" s="62"/>
      <x:c r="C1" s="62"/>
      <x:c r="D1" s="62"/>
      <x:c r="E1" s="62"/>
      <x:c r="F1" s="62"/>
      <x:c r="G1" s="62"/>
      <x:c r="H1" s="62"/>
      <x:c r="I1" s="62"/>
    </x:row>
    <x:row r="2" ht="25" customHeight="1">
      <x:c r="A2" s="62"/>
      <x:c r="B2" s="62"/>
      <x:c r="C2" s="62"/>
      <x:c r="D2" s="62"/>
      <x:c r="E2" s="62"/>
      <x:c r="F2" s="62"/>
      <x:c r="G2" s="62"/>
      <x:c r="H2" s="62"/>
      <x:c r="I2" s="62"/>
    </x:row>
    <x:row r="5" ht="26" customHeight="1">
      <x:c r="A5" s="19" t="str">
        <x:v>RESUMEN TOTAL</x:v>
      </x:c>
      <x:c r="B5" s="19"/>
    </x:row>
    <x:row r="6">
      <x:c r="A6" t="str">
        <x:v>Importe bruto antes del descuento</x:v>
      </x:c>
      <x:c r="B6" s="38" t="n">
        <x:f>SUMPRODUCT(Partidas!F7:F46,Partidas!G7:G46)</x:f>
        <x:v>4935</x:v>
      </x:c>
    </x:row>
    <x:row r="7">
      <x:c r="A7" t="str">
        <x:v>Base antes de impuestos</x:v>
      </x:c>
      <x:c r="B7" s="38" t="n">
        <x:f>SUM(Partidas!I7:I46)</x:f>
        <x:v>4882.3</x:v>
      </x:c>
    </x:row>
    <x:row r="8">
      <x:c r="A8" t="str">
        <x:v>Base imponible/total neta</x:v>
      </x:c>
      <x:c r="B8" s="38" t="n">
        <x:f>SUM(Partidas!I7:I46)</x:f>
        <x:v>4882.3</x:v>
      </x:c>
    </x:row>
    <x:row r="9">
      <x:c r="A9" t="str">
        <x:v>Impuestos por partida</x:v>
      </x:c>
      <x:c r="B9" s="38" t="n">
        <x:f>SUM(Partidas!L7:L46)</x:f>
        <x:v>0</x:v>
      </x:c>
    </x:row>
    <x:row r="10" ht="28" customHeight="1">
      <x:c r="A10" s="95" t="str">
        <x:v>TOTAL DEL PRESUPUESTO</x:v>
      </x:c>
      <x:c r="B10" s="102" t="n">
        <x:f>SUM(Partidas!M7:M46)</x:f>
        <x:v>4882.3</x:v>
      </x:c>
    </x:row>
    <x:row r="11">
      <x:c r="A11" t="str">
        <x:v>Descuentos aplicados</x:v>
      </x:c>
      <x:c r="B11" s="38" t="n">
        <x:f>B6-B7</x:f>
        <x:v>52.69999999999982</x:v>
      </x:c>
    </x:row>
    <x:row r="14" ht="25" customHeight="1">
      <x:c r="A14" s="19" t="str">
        <x:v>COSTE POR TIPO</x:v>
      </x:c>
      <x:c r="B14" s="19" t="str">
        <x:v>Importe neto</x:v>
      </x:c>
      <x:c r="D14" s="19" t="str">
        <x:v>COSTE POR CAPÍTULO</x:v>
      </x:c>
      <x:c r="E14" s="19" t="str">
        <x:v>Base neta</x:v>
      </x:c>
    </x:row>
    <x:row r="15">
      <x:c r="A15" t="str">
        <x:v>Materiales</x:v>
      </x:c>
      <x:c r="B15" s="38" t="n">
        <x:f>SUMIF(Partidas!$D$7:$D$46,A15,Partidas!$I$7:$I$46)</x:f>
        <x:v>1357.3</x:v>
      </x:c>
      <x:c r="D15" t="str">
        <x:v>Preparación</x:v>
      </x:c>
      <x:c r="E15" s="38" t="n">
        <x:f>SUMIF(Partidas!$B$7:$B$46,D15,Partidas!$I$7:$I$46)</x:f>
        <x:v>180</x:v>
      </x:c>
    </x:row>
    <x:row r="16">
      <x:c r="A16" t="str">
        <x:v>Mano de obra</x:v>
      </x:c>
      <x:c r="B16" s="38" t="n">
        <x:f>SUMIF(Partidas!$D$7:$D$46,A16,Partidas!$I$7:$I$46)</x:f>
        <x:v>2865</x:v>
      </x:c>
      <x:c r="D16" t="str">
        <x:v>Demoliciones</x:v>
      </x:c>
      <x:c r="E16" s="38" t="n">
        <x:f>SUMIF(Partidas!$B$7:$B$46,D16,Partidas!$I$7:$I$46)</x:f>
        <x:v>818</x:v>
      </x:c>
    </x:row>
    <x:row r="17">
      <x:c r="A17" t="str">
        <x:v>Maquinaria</x:v>
      </x:c>
      <x:c r="B17" s="38" t="n">
        <x:f>SUMIF(Partidas!$D$7:$D$46,A17,Partidas!$I$7:$I$46)</x:f>
        <x:v>290</x:v>
      </x:c>
      <x:c r="D17" t="str">
        <x:v>Albañilería</x:v>
      </x:c>
      <x:c r="E17" s="38" t="n">
        <x:f>SUMIF(Partidas!$B$7:$B$46,D17,Partidas!$I$7:$I$46)</x:f>
        <x:v>822.7</x:v>
      </x:c>
    </x:row>
    <x:row r="18">
      <x:c r="A18" t="str">
        <x:v>Otros</x:v>
      </x:c>
      <x:c r="B18" s="38" t="n">
        <x:f>SUMIF(Partidas!$D$7:$D$46,A18,Partidas!$I$7:$I$46)</x:f>
        <x:v>370</x:v>
      </x:c>
      <x:c r="D18" t="str">
        <x:v>Revestimientos</x:v>
      </x:c>
      <x:c r="E18" s="38" t="n">
        <x:f>SUMIF(Partidas!$B$7:$B$46,D18,Partidas!$I$7:$I$46)</x:f>
        <x:v>1552.6</x:v>
      </x:c>
    </x:row>
    <x:row r="19">
      <x:c r="D19" t="str">
        <x:v>Electricidad</x:v>
      </x:c>
      <x:c r="E19" s="38" t="n">
        <x:f>SUMIF(Partidas!$B$7:$B$46,D19,Partidas!$I$7:$I$46)</x:f>
        <x:v>320</x:v>
      </x:c>
    </x:row>
    <x:row r="20">
      <x:c r="D20" t="str">
        <x:v>Fontanería</x:v>
      </x:c>
      <x:c r="E20" s="38" t="n">
        <x:f>SUMIF(Partidas!$B$7:$B$46,D20,Partidas!$I$7:$I$46)</x:f>
        <x:v>0</x:v>
      </x:c>
    </x:row>
    <x:row r="21">
      <x:c r="D21" t="str">
        <x:v>Pintura</x:v>
      </x:c>
      <x:c r="E21" s="38" t="n">
        <x:f>SUMIF(Partidas!$B$7:$B$46,D21,Partidas!$I$7:$I$46)</x:f>
        <x:v>999</x:v>
      </x:c>
    </x:row>
    <x:row r="22">
      <x:c r="D22" t="str">
        <x:v>Carpintería</x:v>
      </x:c>
      <x:c r="E22" s="38" t="n">
        <x:f>SUMIF(Partidas!$B$7:$B$46,D22,Partidas!$I$7:$I$46)</x:f>
        <x:v>0</x:v>
      </x:c>
    </x:row>
    <x:row r="23">
      <x:c r="D23" t="str">
        <x:v>Limpieza y entrega</x:v>
      </x:c>
      <x:c r="E23" s="38" t="n">
        <x:f>SUMIF(Partidas!$B$7:$B$46,D23,Partidas!$I$7:$I$46)</x:f>
        <x:v>190</x:v>
      </x:c>
    </x:row>
    <x:row r="24">
      <x:c r="D24" t="str">
        <x:v>Otros</x:v>
      </x:c>
      <x:c r="E24" s="38" t="n">
        <x:f>SUMIF(Partidas!$B$7:$B$46,D24,Partidas!$I$7:$I$46)</x:f>
        <x:v>0</x:v>
      </x:c>
    </x:row>
    <x:row r="28" ht="19" customHeight="1">
      <x:c r="A28" s="65" t="str">
        <x:v>RECUERDA: verifica mediciones, desperdicios, costes indirectos y tributos aplicables. No constituye un presupuesto técnico visado.</x:v>
      </x:c>
      <x:c r="B28" s="65"/>
      <x:c r="C28" s="65"/>
      <x:c r="D28" s="65"/>
      <x:c r="E28" s="65"/>
      <x:c r="F28" s="65"/>
      <x:c r="G28" s="65"/>
      <x:c r="H28" s="65"/>
      <x:c r="I28" s="65"/>
    </x:row>
    <x:row r="29" ht="19" customHeight="1">
      <x:c r="A29" s="65"/>
      <x:c r="B29" s="65"/>
      <x:c r="C29" s="65"/>
      <x:c r="D29" s="65"/>
      <x:c r="E29" s="65"/>
      <x:c r="F29" s="65"/>
      <x:c r="G29" s="65"/>
      <x:c r="H29" s="65"/>
      <x:c r="I29" s="65"/>
    </x:row>
  </x:sheetData>
  <x:mergeCells>
    <x:mergeCell ref="A1:I2"/>
    <x:mergeCell ref="A28:I29"/>
  </x:mergeCells>
  <x:pageMargins left="0.7" right="0.7" top="0.75" bottom="0.75" header="0.3" footer="0.3"/>
  <x:drawing xmlns:r="http://schemas.openxmlformats.org/officeDocument/2006/relationships" r:id="Ra2c97fa35b51421f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6" hidden="0" customWidth="1"/>
    <x:col min="3" max="3" width="16" hidden="0" customWidth="1"/>
    <x:col min="4" max="4" width="15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</x:cols>
  <x:sheetData>
    <x:row r="1" ht="25" customHeight="1">
      <x:c r="A1" s="62" t="str">
        <x:v>GUÍA DE USO · PRESUPUESTO DE OBRA</x:v>
      </x:c>
      <x:c r="B1" s="62"/>
      <x:c r="C1" s="62"/>
      <x:c r="D1" s="62"/>
      <x:c r="E1" s="62"/>
      <x:c r="F1" s="62"/>
      <x:c r="G1" s="62"/>
      <x:c r="H1" s="62"/>
      <x:c r="I1" s="62"/>
    </x:row>
    <x:row r="2" ht="25" customHeight="1">
      <x:c r="A2" s="62"/>
      <x:c r="B2" s="62"/>
      <x:c r="C2" s="62"/>
      <x:c r="D2" s="62"/>
      <x:c r="E2" s="62"/>
      <x:c r="F2" s="62"/>
      <x:c r="G2" s="62"/>
      <x:c r="H2" s="62"/>
      <x:c r="I2" s="62"/>
    </x:row>
    <x:row r="4" ht="25" customHeight="1">
      <x:c r="A4" s="19" t="str">
        <x:v>PASO</x:v>
      </x:c>
      <x:c r="B4" s="19" t="str">
        <x:v>INSTRUCCIÓN</x:v>
      </x:c>
    </x:row>
    <x:row r="5" ht="35" customHeight="1">
      <x:c r="A5" t="str">
        <x:v>01</x:v>
      </x:c>
      <x:c r="B5" s="104" t="str">
        <x:v>En Presupuesto escribe datos de tu obra, emisor, cliente y moneda.</x:v>
      </x:c>
    </x:row>
    <x:row r="6" ht="35" customHeight="1">
      <x:c r="A6" t="str">
        <x:v>02</x:v>
      </x:c>
      <x:c r="B6" s="104" t="str">
        <x:v>En Presupuesto!H8 escribe la tasa general de impuestos correcta según cada operación.</x:v>
      </x:c>
    </x:row>
    <x:row r="7" ht="35" customHeight="1">
      <x:c r="A7" t="str">
        <x:v>03</x:v>
      </x:c>
      <x:c r="B7" s="104" t="str">
        <x:v>En Partidas completa capítulo, concepto, tipo, unidad, cantidad y precio.</x:v>
      </x:c>
    </x:row>
    <x:row r="8" ht="35" customHeight="1">
      <x:c r="A8" t="str">
        <x:v>04</x:v>
      </x:c>
      <x:c r="B8" s="104" t="str">
        <x:v>Si una partida tiene impuesto distinto, escríbelo en la columna J (0 % es válido).</x:v>
      </x:c>
    </x:row>
    <x:row r="9" ht="35" customHeight="1">
      <x:c r="A9" t="str">
        <x:v>05</x:v>
      </x:c>
      <x:c r="B9" s="104" t="str">
        <x:v>Introduce descuento como porcentaje (por ejemplo 5 %, no 5).</x:v>
      </x:c>
    </x:row>
    <x:row r="10" ht="35" customHeight="1">
      <x:c r="A10" t="str">
        <x:v>06</x:v>
      </x:c>
      <x:c r="B10" s="104" t="str">
        <x:v>Revisa Resumen para ver base, impuestos, total y distribución de costes.</x:v>
      </x:c>
    </x:row>
    <x:row r="11" ht="35" customHeight="1">
      <x:c r="A11" t="str">
        <x:v>07</x:v>
      </x:c>
      <x:c r="B11" s="104" t="str">
        <x:v>Los precios iniciales son ficticios; no representan el mercado de ningún país.</x:v>
      </x:c>
    </x:row>
    <x:row r="12" ht="35" customHeight="1">
      <x:c r="A12" t="str">
        <x:v>08</x:v>
      </x:c>
      <x:c r="B12" s="104" t="str">
        <x:v>Confirma salarios, materiales, transporte, licencias, mermas y gastos indirectos.</x:v>
      </x:c>
    </x:row>
    <x:row r="13" ht="35" customHeight="1">
      <x:c r="A13" t="str">
        <x:v>09</x:v>
      </x:c>
      <x:c r="B13" s="104" t="str">
        <x:v>Este libro NO emite documentos tributarios oficiales ni genera CFDI.</x:v>
      </x:c>
    </x:row>
    <x:row r="14" ht="35" customHeight="1">
      <x:c r="A14" t="str">
        <x:v>10</x:v>
      </x:c>
      <x:c r="B14" s="104" t="str">
        <x:v>La plantilla es de estimación, no sustituye mediciones ni contrato técnico.</x:v>
      </x:c>
    </x:row>
    <x:row r="17">
      <x:c r="A17" s="106" t="str">
        <x:v>NOTA SOBRE IMPUESTOS</x:v>
      </x:c>
      <x:c r="B17" s="106"/>
    </x:row>
    <x:row r="18" ht="23" customHeight="1">
      <x:c r="A18" s="108" t="str">
        <x:v>La tasa 0 % de inicio sirve únicamente para obligar a configurar el caso real: NO supone exención tributaria. Comprueba la normativa fiscal de tu jurisdicción.</x:v>
      </x:c>
      <x:c r="B18" s="108"/>
      <x:c r="C18" s="108"/>
      <x:c r="D18" s="108"/>
      <x:c r="E18" s="108"/>
      <x:c r="F18" s="108"/>
    </x:row>
    <x:row r="19" ht="23" customHeight="1">
      <x:c r="A19" s="108"/>
      <x:c r="B19" s="108"/>
      <x:c r="C19" s="108"/>
      <x:c r="D19" s="108"/>
      <x:c r="E19" s="108"/>
      <x:c r="F19" s="108"/>
    </x:row>
    <x:row r="22">
      <x:c r="A22" s="19" t="str">
        <x:v>FUENTES / CONSULTA</x:v>
      </x:c>
      <x:c r="B22" s="19" t="str">
        <x:v>URL</x:v>
      </x:c>
    </x:row>
    <x:row r="23">
      <x:c r="A23" t="str">
        <x:v>México · SAT CFDI</x:v>
      </x:c>
      <x:c r="B23" t="str">
        <x:v>https://www.sat.gob.mx/</x:v>
      </x:c>
    </x:row>
    <x:row r="24">
      <x:c r="A24" t="str">
        <x:v>España · AEAT</x:v>
      </x:c>
      <x:c r="B24" t="str">
        <x:v>https://sede.agenciatributaria.gob.es/</x:v>
      </x:c>
    </x:row>
    <x:row r="25">
      <x:c r="A25" t="str">
        <x:v>Normativa específica</x:v>
      </x:c>
      <x:c r="B25" t="str">
        <x:v>Consultar administración y asesor técnico local</x:v>
      </x:c>
    </x:row>
  </x:sheetData>
  <x:mergeCells>
    <x:mergeCell ref="A1:I2"/>
    <x:mergeCell ref="A18:F19"/>
  </x:mergeCells>
  <x:pageMargins left="0.7" right="0.7" top="0.75" bottom="0.75" header="0.3" footer="0.3"/>
</x:worksheet>
</file>